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defaultThemeVersion="124226"/>
  <bookViews>
    <workbookView xWindow="0" yWindow="0" windowWidth="19200" windowHeight="6070"/>
  </bookViews>
  <sheets>
    <sheet name="Analisi rischi anticorruzione" sheetId="32" r:id="rId1"/>
    <sheet name="Ranking" sheetId="39" r:id="rId2"/>
    <sheet name="Ranking1" sheetId="38" r:id="rId3"/>
    <sheet name="Guida di valutazione 190" sheetId="36" r:id="rId4"/>
  </sheets>
  <externalReferences>
    <externalReference r:id="rId5"/>
    <externalReference r:id="rId6"/>
  </externalReferences>
  <definedNames>
    <definedName name="_xlnm._FilterDatabase" localSheetId="0" hidden="1">'Analisi rischi anticorruzione'!$A$4:$AF$108</definedName>
    <definedName name="_xlnm._FilterDatabase" localSheetId="1" hidden="1">Ranking!$A$4:$AA$108</definedName>
    <definedName name="_xlnm._FilterDatabase" localSheetId="2" hidden="1">Ranking1!$A$4:$AA$107</definedName>
    <definedName name="a" localSheetId="0">#REF!</definedName>
    <definedName name="a" localSheetId="3">'Guida di valutazione 190'!$B$21:$C$23</definedName>
    <definedName name="a" localSheetId="1">#REF!</definedName>
    <definedName name="a" localSheetId="2">#REF!</definedName>
    <definedName name="a">#REF!</definedName>
    <definedName name="abx">[1]Tabelle!$K$14:$K$17</definedName>
    <definedName name="ASPETTI">[2]Foglio2!$A$2:$A$4</definedName>
    <definedName name="complessità_processo" localSheetId="0">#REF!</definedName>
    <definedName name="complessità_processo" localSheetId="3">'Guida di valutazione 190'!$B$12:$B$16</definedName>
    <definedName name="complessità_processo" localSheetId="1">#REF!</definedName>
    <definedName name="complessità_processo" localSheetId="2">#REF!</definedName>
    <definedName name="complessità_processo">#REF!</definedName>
    <definedName name="controlli" localSheetId="0">#REF!</definedName>
    <definedName name="controlli" localSheetId="3">'Guida di valutazione 190'!$B$25:$B$30</definedName>
    <definedName name="controlli" localSheetId="1">#REF!</definedName>
    <definedName name="controlli" localSheetId="2">#REF!</definedName>
    <definedName name="controlli">#REF!</definedName>
    <definedName name="Diretta" localSheetId="1">#REF!</definedName>
    <definedName name="Diretta" localSheetId="2">#REF!</definedName>
    <definedName name="Diretta">#REF!</definedName>
    <definedName name="discrezionalità" localSheetId="0">#REF!</definedName>
    <definedName name="discrezionalità" localSheetId="3">'Guida di valutazione 190'!$B$4:$B$6</definedName>
    <definedName name="discrezionalità" localSheetId="1">#REF!</definedName>
    <definedName name="discrezionalità" localSheetId="2">#REF!</definedName>
    <definedName name="discrezionalità">#REF!</definedName>
    <definedName name="frazio" localSheetId="0">#REF!</definedName>
    <definedName name="frazio" localSheetId="3">'Guida di valutazione 190'!$B$25:$B$30</definedName>
    <definedName name="frazio" localSheetId="1">#REF!</definedName>
    <definedName name="frazio" localSheetId="2">#REF!</definedName>
    <definedName name="frazio">#REF!</definedName>
    <definedName name="frazionabilità_processo" localSheetId="0">#REF!</definedName>
    <definedName name="frazionabilità_processo" localSheetId="3">'Guida di valutazione 190'!$B$19:$B$23</definedName>
    <definedName name="frazionabilità_processo" localSheetId="1">#REF!</definedName>
    <definedName name="frazionabilità_processo" localSheetId="2">#REF!</definedName>
    <definedName name="frazionabilità_processo">#REF!</definedName>
    <definedName name="impatto_economico" localSheetId="0">#REF!</definedName>
    <definedName name="impatto_economico" localSheetId="3">'Guida di valutazione 190'!$E$5:$E$6</definedName>
    <definedName name="impatto_economico" localSheetId="1">#REF!</definedName>
    <definedName name="impatto_economico" localSheetId="2">#REF!</definedName>
    <definedName name="impatto_economico">#REF!</definedName>
    <definedName name="impatto_org_ec_imm" localSheetId="0">#REF!</definedName>
    <definedName name="impatto_org_ec_imm" localSheetId="3">'Guida di valutazione 190'!$E$20:$E$25</definedName>
    <definedName name="impatto_org_ec_imm" localSheetId="1">#REF!</definedName>
    <definedName name="impatto_org_ec_imm" localSheetId="2">#REF!</definedName>
    <definedName name="impatto_org_ec_imm">#REF!</definedName>
    <definedName name="impatto_organizzativo" localSheetId="0">#REF!</definedName>
    <definedName name="impatto_organizzativo" localSheetId="3">'Guida di valutazione 190'!#REF!</definedName>
    <definedName name="impatto_organizzativo" localSheetId="1">#REF!</definedName>
    <definedName name="impatto_organizzativo" localSheetId="2">#REF!</definedName>
    <definedName name="impatto_organizzativo">#REF!</definedName>
    <definedName name="impatto_reputazionale" localSheetId="0">#REF!</definedName>
    <definedName name="impatto_reputazionale" localSheetId="3">'Guida di valutazione 190'!$E$8:$E$18</definedName>
    <definedName name="impatto_reputazionale" localSheetId="1">#REF!</definedName>
    <definedName name="impatto_reputazionale" localSheetId="2">#REF!</definedName>
    <definedName name="impatto_reputazionale">#REF!</definedName>
    <definedName name="indice">[1]Tabelle!$K$14:$L$17</definedName>
    <definedName name="indice_complessita" localSheetId="0">#REF!</definedName>
    <definedName name="indice_complessita" localSheetId="3">'Guida di valutazione 190'!$B$17:$C$18</definedName>
    <definedName name="indice_complessita" localSheetId="1">#REF!</definedName>
    <definedName name="indice_complessita" localSheetId="2">#REF!</definedName>
    <definedName name="indice_complessita">#REF!</definedName>
    <definedName name="indice_complessità" localSheetId="1">#REF!</definedName>
    <definedName name="indice_complessità">#REF!</definedName>
    <definedName name="indice_controlli" localSheetId="0">#REF!</definedName>
    <definedName name="indice_controlli" localSheetId="3">'Guida di valutazione 190'!$B$25:$C$30</definedName>
    <definedName name="indice_controlli" localSheetId="1">#REF!</definedName>
    <definedName name="indice_controlli" localSheetId="2">#REF!</definedName>
    <definedName name="indice_controlli">#REF!</definedName>
    <definedName name="indice_discrezionalita" localSheetId="0">#REF!</definedName>
    <definedName name="indice_discrezionalita" localSheetId="3">'Guida di valutazione 190'!$B$5:$C$7</definedName>
    <definedName name="indice_discrezionalita" localSheetId="1">#REF!</definedName>
    <definedName name="indice_discrezionalita" localSheetId="2">#REF!</definedName>
    <definedName name="indice_discrezionalita">#REF!</definedName>
    <definedName name="indice_frazionabilita" localSheetId="0">#REF!</definedName>
    <definedName name="indice_frazionabilita" localSheetId="3">'Guida di valutazione 190'!$B$21:$C$23</definedName>
    <definedName name="indice_frazionabilita" localSheetId="1">#REF!</definedName>
    <definedName name="indice_frazionabilita" localSheetId="2">#REF!</definedName>
    <definedName name="indice_frazionabilita">#REF!</definedName>
    <definedName name="indice_impatto_economico" localSheetId="0">#REF!</definedName>
    <definedName name="indice_impatto_economico" localSheetId="3">'Guida di valutazione 190'!$E$10:$F$13</definedName>
    <definedName name="indice_impatto_economico" localSheetId="1">#REF!</definedName>
    <definedName name="indice_impatto_economico" localSheetId="2">#REF!</definedName>
    <definedName name="indice_impatto_economico">#REF!</definedName>
    <definedName name="indice_impatto_org_ec_imm" localSheetId="0">#REF!</definedName>
    <definedName name="indice_impatto_org_ec_imm" localSheetId="3">'Guida di valutazione 190'!$E$20:$F$25</definedName>
    <definedName name="indice_impatto_org_ec_imm" localSheetId="1">#REF!</definedName>
    <definedName name="indice_impatto_org_ec_imm" localSheetId="2">#REF!</definedName>
    <definedName name="indice_impatto_org_ec_imm">#REF!</definedName>
    <definedName name="indice_impatto_organizzativo" localSheetId="0">#REF!</definedName>
    <definedName name="indice_impatto_organizzativo" localSheetId="3">'Guida di valutazione 190'!$F$5:$F$7</definedName>
    <definedName name="indice_impatto_organizzativo" localSheetId="1">#REF!</definedName>
    <definedName name="indice_impatto_organizzativo" localSheetId="2">#REF!</definedName>
    <definedName name="indice_impatto_organizzativo">#REF!</definedName>
    <definedName name="indice_impatto_reputazionale" localSheetId="0">#REF!</definedName>
    <definedName name="indice_impatto_reputazionale" localSheetId="3">'Guida di valutazione 190'!$E$17:$F$18</definedName>
    <definedName name="indice_impatto_reputazionale" localSheetId="1">#REF!</definedName>
    <definedName name="indice_impatto_reputazionale" localSheetId="2">#REF!</definedName>
    <definedName name="indice_impatto_reputazionale">#REF!</definedName>
    <definedName name="indice_rilevanza" localSheetId="0">#REF!</definedName>
    <definedName name="indice_rilevanza" localSheetId="3">'Guida di valutazione 190'!$B$10:$C$13</definedName>
    <definedName name="indice_rilevanza" localSheetId="1">#REF!</definedName>
    <definedName name="indice_rilevanza" localSheetId="2">#REF!</definedName>
    <definedName name="indice_rilevanza">#REF!</definedName>
    <definedName name="indice_valore" localSheetId="0">#REF!</definedName>
    <definedName name="indice_valore" localSheetId="3">'Guida di valutazione 190'!$B$19:$C$19</definedName>
    <definedName name="indice_valore" localSheetId="1">#REF!</definedName>
    <definedName name="indice_valore" localSheetId="2">#REF!</definedName>
    <definedName name="indice_valore">#REF!</definedName>
    <definedName name="Materia" localSheetId="1">#REF!</definedName>
    <definedName name="Materia" localSheetId="2">#REF!</definedName>
    <definedName name="Materia">#REF!</definedName>
    <definedName name="pippo">[1]Tabelle!$K$19:$L$22</definedName>
    <definedName name="rapok" localSheetId="1">#REF!</definedName>
    <definedName name="rapok" localSheetId="2">#REF!</definedName>
    <definedName name="rapok">#REF!</definedName>
    <definedName name="REATI">[2]Foglio2!$C$2:$C$51</definedName>
    <definedName name="rilevanza_esterna" localSheetId="0">#REF!</definedName>
    <definedName name="rilevanza_esterna" localSheetId="3">'Guida di valutazione 190'!$B$8:$B$10</definedName>
    <definedName name="rilevanza_esterna" localSheetId="1">#REF!</definedName>
    <definedName name="rilevanza_esterna" localSheetId="2">#REF!</definedName>
    <definedName name="rilevanza_esterna">#REF!</definedName>
    <definedName name="si" localSheetId="0">#REF!</definedName>
    <definedName name="si" localSheetId="3">'Guida di valutazione 190'!$B$25:$C$30</definedName>
    <definedName name="si" localSheetId="1">#REF!</definedName>
    <definedName name="si" localSheetId="2">#REF!</definedName>
    <definedName name="si">#REF!</definedName>
    <definedName name="valore_economico" localSheetId="0">#REF!</definedName>
    <definedName name="valore_economico" localSheetId="3">'Guida di valutazione 190'!$B$18:$B$18</definedName>
    <definedName name="valore_economico" localSheetId="1">#REF!</definedName>
    <definedName name="valore_economico" localSheetId="2">#REF!</definedName>
    <definedName name="valore_economico">#REF!</definedName>
  </definedNames>
  <calcPr calcId="145621"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6" i="39" l="1"/>
  <c r="A7" i="39"/>
  <c r="A8" i="39"/>
  <c r="A9" i="39"/>
  <c r="A10" i="39"/>
  <c r="A11" i="39"/>
  <c r="A12" i="39"/>
  <c r="A13" i="39"/>
  <c r="A14" i="39"/>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54" i="39"/>
  <c r="A55" i="39"/>
  <c r="A56" i="39"/>
  <c r="A57" i="39"/>
  <c r="A58" i="39"/>
  <c r="A59" i="39"/>
  <c r="A60" i="39"/>
  <c r="A61" i="39"/>
  <c r="A62" i="39"/>
  <c r="A63" i="39"/>
  <c r="A64" i="39"/>
  <c r="A65" i="39"/>
  <c r="A66" i="39"/>
  <c r="A67" i="39"/>
  <c r="A68" i="39"/>
  <c r="A69" i="39"/>
  <c r="A70" i="39"/>
  <c r="A71" i="39"/>
  <c r="A72" i="39"/>
  <c r="A73" i="39"/>
  <c r="A74" i="39"/>
  <c r="A75" i="39"/>
  <c r="A76" i="39"/>
  <c r="A77" i="39"/>
  <c r="A78" i="39"/>
  <c r="A79" i="39"/>
  <c r="A80" i="39"/>
  <c r="A81" i="39"/>
  <c r="A82" i="39"/>
  <c r="A83" i="39"/>
  <c r="A84" i="39"/>
  <c r="A85" i="39"/>
  <c r="A86" i="39"/>
  <c r="A87" i="39"/>
  <c r="A88" i="39"/>
  <c r="A89" i="39"/>
  <c r="A90" i="39"/>
  <c r="A91" i="39"/>
  <c r="A92" i="39"/>
  <c r="A93" i="39"/>
  <c r="A94" i="39"/>
  <c r="A95" i="39"/>
  <c r="A96" i="39"/>
  <c r="A97" i="39"/>
  <c r="A98" i="39"/>
  <c r="A99" i="39"/>
  <c r="A100" i="39"/>
  <c r="A101" i="39"/>
  <c r="A102" i="39"/>
  <c r="A103" i="39"/>
  <c r="A104" i="39"/>
  <c r="A105" i="39"/>
  <c r="A106" i="39"/>
  <c r="A107" i="39"/>
  <c r="A108" i="39"/>
  <c r="O2" i="39"/>
  <c r="O10" i="39"/>
  <c r="S2" i="39"/>
  <c r="S10" i="39"/>
  <c r="T10" i="39"/>
  <c r="Z10" i="39"/>
  <c r="AA10" i="39"/>
  <c r="O108" i="39"/>
  <c r="S108" i="39"/>
  <c r="T108" i="39"/>
  <c r="Z108" i="39"/>
  <c r="AA108" i="39"/>
  <c r="A5" i="39"/>
  <c r="O6" i="39"/>
  <c r="S6" i="39"/>
  <c r="T6" i="39"/>
  <c r="Z6" i="39"/>
  <c r="AA6" i="39"/>
  <c r="O30" i="39"/>
  <c r="S30" i="39"/>
  <c r="T30" i="39"/>
  <c r="Z30" i="39"/>
  <c r="AA30" i="39"/>
  <c r="O8" i="39"/>
  <c r="S8" i="39"/>
  <c r="T8" i="39"/>
  <c r="Z8" i="39"/>
  <c r="AA8" i="39"/>
  <c r="O39" i="39"/>
  <c r="S39" i="39"/>
  <c r="T39" i="39"/>
  <c r="Z39" i="39"/>
  <c r="AA39" i="39"/>
  <c r="O107" i="39"/>
  <c r="S107" i="39"/>
  <c r="T107" i="39"/>
  <c r="Z107" i="39"/>
  <c r="AA107" i="39"/>
  <c r="O38" i="39"/>
  <c r="S38" i="39"/>
  <c r="T38" i="39"/>
  <c r="Z38" i="39"/>
  <c r="AA38" i="39"/>
  <c r="O37" i="39"/>
  <c r="S37" i="39"/>
  <c r="T37" i="39"/>
  <c r="Z37" i="39"/>
  <c r="AA37" i="39"/>
  <c r="O36" i="39"/>
  <c r="S36" i="39"/>
  <c r="T36" i="39"/>
  <c r="Z36" i="39"/>
  <c r="AA36" i="39"/>
  <c r="O106" i="39"/>
  <c r="S106" i="39"/>
  <c r="T106" i="39"/>
  <c r="Z106" i="39"/>
  <c r="AA106" i="39"/>
  <c r="O105" i="39"/>
  <c r="S105" i="39"/>
  <c r="T105" i="39"/>
  <c r="Z105" i="39"/>
  <c r="AA105" i="39"/>
  <c r="O35" i="39"/>
  <c r="S35" i="39"/>
  <c r="T35" i="39"/>
  <c r="Z35" i="39"/>
  <c r="AA35" i="39"/>
  <c r="O104" i="39"/>
  <c r="S104" i="39"/>
  <c r="T104" i="39"/>
  <c r="Z104" i="39"/>
  <c r="AA104" i="39"/>
  <c r="O34" i="39"/>
  <c r="S34" i="39"/>
  <c r="T34" i="39"/>
  <c r="Z34" i="39"/>
  <c r="AA34" i="39"/>
  <c r="O14" i="39"/>
  <c r="S14" i="39"/>
  <c r="T14" i="39"/>
  <c r="Z14" i="39"/>
  <c r="AA14" i="39"/>
  <c r="O15" i="39"/>
  <c r="S15" i="39"/>
  <c r="T15" i="39"/>
  <c r="Z15" i="39"/>
  <c r="AA15" i="39"/>
  <c r="O29" i="39"/>
  <c r="S29" i="39"/>
  <c r="T29" i="39"/>
  <c r="Z29" i="39"/>
  <c r="AA29" i="39"/>
  <c r="O47" i="39"/>
  <c r="S47" i="39"/>
  <c r="T47" i="39"/>
  <c r="Z47" i="39"/>
  <c r="AA47" i="39"/>
  <c r="O19" i="39"/>
  <c r="S19" i="39"/>
  <c r="T19" i="39"/>
  <c r="Z19" i="39"/>
  <c r="AA19" i="39"/>
  <c r="O26" i="39"/>
  <c r="S26" i="39"/>
  <c r="T26" i="39"/>
  <c r="Z26" i="39"/>
  <c r="AA26" i="39"/>
  <c r="O25" i="39"/>
  <c r="S25" i="39"/>
  <c r="T25" i="39"/>
  <c r="Z25" i="39"/>
  <c r="AA25" i="39"/>
  <c r="O24" i="39"/>
  <c r="S24" i="39"/>
  <c r="T24" i="39"/>
  <c r="Z24" i="39"/>
  <c r="AA24" i="39"/>
  <c r="O103" i="39"/>
  <c r="S103" i="39"/>
  <c r="T103" i="39"/>
  <c r="Z103" i="39"/>
  <c r="AA103" i="39"/>
  <c r="O9" i="39"/>
  <c r="S9" i="39"/>
  <c r="T9" i="39"/>
  <c r="Z9" i="39"/>
  <c r="AA9" i="39"/>
  <c r="O7" i="39"/>
  <c r="S7" i="39"/>
  <c r="T7" i="39"/>
  <c r="Z7" i="39"/>
  <c r="AA7" i="39"/>
  <c r="O102" i="39"/>
  <c r="S102" i="39"/>
  <c r="T102" i="39"/>
  <c r="Z102" i="39"/>
  <c r="AA102" i="39"/>
  <c r="O101" i="39"/>
  <c r="S101" i="39"/>
  <c r="T101" i="39"/>
  <c r="Z101" i="39"/>
  <c r="AA101" i="39"/>
  <c r="O100" i="39"/>
  <c r="S100" i="39"/>
  <c r="T100" i="39"/>
  <c r="Z100" i="39"/>
  <c r="AA100" i="39"/>
  <c r="O18" i="39"/>
  <c r="S18" i="39"/>
  <c r="T18" i="39"/>
  <c r="Z18" i="39"/>
  <c r="AA18" i="39"/>
  <c r="O17" i="39"/>
  <c r="S17" i="39"/>
  <c r="T17" i="39"/>
  <c r="Z17" i="39"/>
  <c r="AA17" i="39"/>
  <c r="O12" i="39"/>
  <c r="S12" i="39"/>
  <c r="T12" i="39"/>
  <c r="Z12" i="39"/>
  <c r="AA12" i="39"/>
  <c r="O11" i="39"/>
  <c r="S11" i="39"/>
  <c r="T11" i="39"/>
  <c r="Z11" i="39"/>
  <c r="AA11" i="39"/>
  <c r="O99" i="39"/>
  <c r="S99" i="39"/>
  <c r="T99" i="39"/>
  <c r="Z99" i="39"/>
  <c r="AA99" i="39"/>
  <c r="O46" i="39"/>
  <c r="S46" i="39"/>
  <c r="T46" i="39"/>
  <c r="Z46" i="39"/>
  <c r="AA46" i="39"/>
  <c r="O98" i="39"/>
  <c r="S98" i="39"/>
  <c r="T98" i="39"/>
  <c r="Z98" i="39"/>
  <c r="AA98" i="39"/>
  <c r="O45" i="39"/>
  <c r="S45" i="39"/>
  <c r="T45" i="39"/>
  <c r="Z45" i="39"/>
  <c r="AA45" i="39"/>
  <c r="O22" i="39"/>
  <c r="S22" i="39"/>
  <c r="T22" i="39"/>
  <c r="Z22" i="39"/>
  <c r="AA22" i="39"/>
  <c r="O97" i="39"/>
  <c r="S97" i="39"/>
  <c r="T97" i="39"/>
  <c r="Z97" i="39"/>
  <c r="AA97" i="39"/>
  <c r="O42" i="39"/>
  <c r="S42" i="39"/>
  <c r="T42" i="39"/>
  <c r="Z42" i="39"/>
  <c r="AA42" i="39"/>
  <c r="O50" i="39"/>
  <c r="S50" i="39"/>
  <c r="T50" i="39"/>
  <c r="Z50" i="39"/>
  <c r="AA50" i="39"/>
  <c r="O13" i="39"/>
  <c r="S13" i="39"/>
  <c r="T13" i="39"/>
  <c r="Z13" i="39"/>
  <c r="AA13" i="39"/>
  <c r="O96" i="39"/>
  <c r="S96" i="39"/>
  <c r="T96" i="39"/>
  <c r="Z96" i="39"/>
  <c r="AA96" i="39"/>
  <c r="O49" i="39"/>
  <c r="S49" i="39"/>
  <c r="T49" i="39"/>
  <c r="Z49" i="39"/>
  <c r="AA49" i="39"/>
  <c r="O41" i="39"/>
  <c r="S41" i="39"/>
  <c r="T41" i="39"/>
  <c r="Z41" i="39"/>
  <c r="AA41" i="39"/>
  <c r="O27" i="39"/>
  <c r="S27" i="39"/>
  <c r="T27" i="39"/>
  <c r="Z27" i="39"/>
  <c r="AA27" i="39"/>
  <c r="O95" i="39"/>
  <c r="S95" i="39"/>
  <c r="T95" i="39"/>
  <c r="Z95" i="39"/>
  <c r="AA95" i="39"/>
  <c r="O44" i="39"/>
  <c r="S44" i="39"/>
  <c r="T44" i="39"/>
  <c r="Z44" i="39"/>
  <c r="AA44" i="39"/>
  <c r="O94" i="39"/>
  <c r="S94" i="39"/>
  <c r="T94" i="39"/>
  <c r="Z94" i="39"/>
  <c r="AA94" i="39"/>
  <c r="O93" i="39"/>
  <c r="S93" i="39"/>
  <c r="T93" i="39"/>
  <c r="Z93" i="39"/>
  <c r="AA93" i="39"/>
  <c r="O92" i="39"/>
  <c r="S92" i="39"/>
  <c r="T92" i="39"/>
  <c r="Z92" i="39"/>
  <c r="AA92" i="39"/>
  <c r="O91" i="39"/>
  <c r="S91" i="39"/>
  <c r="T91" i="39"/>
  <c r="Z91" i="39"/>
  <c r="AA91" i="39"/>
  <c r="O40" i="39"/>
  <c r="S40" i="39"/>
  <c r="T40" i="39"/>
  <c r="Z40" i="39"/>
  <c r="AA40" i="39"/>
  <c r="O28" i="39"/>
  <c r="S28" i="39"/>
  <c r="T28" i="39"/>
  <c r="Z28" i="39"/>
  <c r="AA28" i="39"/>
  <c r="O90" i="39"/>
  <c r="S90" i="39"/>
  <c r="T90" i="39"/>
  <c r="Z90" i="39"/>
  <c r="AA90" i="39"/>
  <c r="O89" i="39"/>
  <c r="S89" i="39"/>
  <c r="T89" i="39"/>
  <c r="Z89" i="39"/>
  <c r="AA89" i="39"/>
  <c r="O20" i="39"/>
  <c r="S20" i="39"/>
  <c r="T20" i="39"/>
  <c r="Z20" i="39"/>
  <c r="AA20" i="39"/>
  <c r="O31" i="39"/>
  <c r="S31" i="39"/>
  <c r="T31" i="39"/>
  <c r="Z31" i="39"/>
  <c r="AA31" i="39"/>
  <c r="O16" i="39"/>
  <c r="S16" i="39"/>
  <c r="T16" i="39"/>
  <c r="Z16" i="39"/>
  <c r="AA16" i="39"/>
  <c r="O88" i="39"/>
  <c r="S88" i="39"/>
  <c r="T88" i="39"/>
  <c r="Z88" i="39"/>
  <c r="AA88" i="39"/>
  <c r="O87" i="39"/>
  <c r="S87" i="39"/>
  <c r="T87" i="39"/>
  <c r="Z87" i="39"/>
  <c r="AA87" i="39"/>
  <c r="O86" i="39"/>
  <c r="S86" i="39"/>
  <c r="T86" i="39"/>
  <c r="Z86" i="39"/>
  <c r="AA86" i="39"/>
  <c r="O85" i="39"/>
  <c r="S85" i="39"/>
  <c r="T85" i="39"/>
  <c r="Z85" i="39"/>
  <c r="AA85" i="39"/>
  <c r="O84" i="39"/>
  <c r="S84" i="39"/>
  <c r="T84" i="39"/>
  <c r="Z84" i="39"/>
  <c r="AA84" i="39"/>
  <c r="O83" i="39"/>
  <c r="S83" i="39"/>
  <c r="T83" i="39"/>
  <c r="Z83" i="39"/>
  <c r="AA83" i="39"/>
  <c r="O82" i="39"/>
  <c r="S82" i="39"/>
  <c r="T82" i="39"/>
  <c r="Z82" i="39"/>
  <c r="AA82" i="39"/>
  <c r="O81" i="39"/>
  <c r="S81" i="39"/>
  <c r="T81" i="39"/>
  <c r="Z81" i="39"/>
  <c r="AA81" i="39"/>
  <c r="O80" i="39"/>
  <c r="S80" i="39"/>
  <c r="T80" i="39"/>
  <c r="Z80" i="39"/>
  <c r="AA80" i="39"/>
  <c r="O79" i="39"/>
  <c r="S79" i="39"/>
  <c r="T79" i="39"/>
  <c r="Z79" i="39"/>
  <c r="AA79" i="39"/>
  <c r="O78" i="39"/>
  <c r="S78" i="39"/>
  <c r="T78" i="39"/>
  <c r="Z78" i="39"/>
  <c r="AA78" i="39"/>
  <c r="O21" i="39"/>
  <c r="S21" i="39"/>
  <c r="T21" i="39"/>
  <c r="Z21" i="39"/>
  <c r="AA21" i="39"/>
  <c r="O48" i="39"/>
  <c r="S48" i="39"/>
  <c r="T48" i="39"/>
  <c r="Z48" i="39"/>
  <c r="AA48" i="39"/>
  <c r="O77" i="39"/>
  <c r="S77" i="39"/>
  <c r="T77" i="39"/>
  <c r="Z77" i="39"/>
  <c r="AA77" i="39"/>
  <c r="O76" i="39"/>
  <c r="S76" i="39"/>
  <c r="T76" i="39"/>
  <c r="Z76" i="39"/>
  <c r="AA76" i="39"/>
  <c r="O75" i="39"/>
  <c r="S75" i="39"/>
  <c r="T75" i="39"/>
  <c r="Z75" i="39"/>
  <c r="AA75" i="39"/>
  <c r="O74" i="39"/>
  <c r="S74" i="39"/>
  <c r="T74" i="39"/>
  <c r="Z74" i="39"/>
  <c r="AA74" i="39"/>
  <c r="O73" i="39"/>
  <c r="S73" i="39"/>
  <c r="T73" i="39"/>
  <c r="Z73" i="39"/>
  <c r="AA73" i="39"/>
  <c r="O72" i="39"/>
  <c r="S72" i="39"/>
  <c r="T72" i="39"/>
  <c r="Z72" i="39"/>
  <c r="AA72" i="39"/>
  <c r="O71" i="39"/>
  <c r="S71" i="39"/>
  <c r="T71" i="39"/>
  <c r="Z71" i="39"/>
  <c r="AA71" i="39"/>
  <c r="O70" i="39"/>
  <c r="S70" i="39"/>
  <c r="T70" i="39"/>
  <c r="Z70" i="39"/>
  <c r="AA70" i="39"/>
  <c r="O69" i="39"/>
  <c r="S69" i="39"/>
  <c r="T69" i="39"/>
  <c r="Z69" i="39"/>
  <c r="AA69" i="39"/>
  <c r="O68" i="39"/>
  <c r="S68" i="39"/>
  <c r="T68" i="39"/>
  <c r="Z68" i="39"/>
  <c r="AA68" i="39"/>
  <c r="O67" i="39"/>
  <c r="S67" i="39"/>
  <c r="T67" i="39"/>
  <c r="Z67" i="39"/>
  <c r="AA67" i="39"/>
  <c r="O66" i="39"/>
  <c r="S66" i="39"/>
  <c r="T66" i="39"/>
  <c r="Z66" i="39"/>
  <c r="AA66" i="39"/>
  <c r="O65" i="39"/>
  <c r="S65" i="39"/>
  <c r="T65" i="39"/>
  <c r="Z65" i="39"/>
  <c r="AA65" i="39"/>
  <c r="O64" i="39"/>
  <c r="S64" i="39"/>
  <c r="T64" i="39"/>
  <c r="Z64" i="39"/>
  <c r="AA64" i="39"/>
  <c r="O63" i="39"/>
  <c r="S63" i="39"/>
  <c r="T63" i="39"/>
  <c r="Z63" i="39"/>
  <c r="AA63" i="39"/>
  <c r="O62" i="39"/>
  <c r="S62" i="39"/>
  <c r="T62" i="39"/>
  <c r="Z62" i="39"/>
  <c r="AA62" i="39"/>
  <c r="O61" i="39"/>
  <c r="S61" i="39"/>
  <c r="T61" i="39"/>
  <c r="Z61" i="39"/>
  <c r="AA61" i="39"/>
  <c r="O60" i="39"/>
  <c r="S60" i="39"/>
  <c r="T60" i="39"/>
  <c r="Z60" i="39"/>
  <c r="AA60" i="39"/>
  <c r="O59" i="39"/>
  <c r="S59" i="39"/>
  <c r="T59" i="39"/>
  <c r="Z59" i="39"/>
  <c r="AA59" i="39"/>
  <c r="O58" i="39"/>
  <c r="S58" i="39"/>
  <c r="T58" i="39"/>
  <c r="Z58" i="39"/>
  <c r="AA58" i="39"/>
  <c r="O57" i="39"/>
  <c r="S57" i="39"/>
  <c r="T57" i="39"/>
  <c r="Z57" i="39"/>
  <c r="AA57" i="39"/>
  <c r="O5" i="39"/>
  <c r="S5" i="39"/>
  <c r="T5" i="39"/>
  <c r="Z5" i="39"/>
  <c r="AA5" i="39"/>
  <c r="O56" i="39"/>
  <c r="S56" i="39"/>
  <c r="T56" i="39"/>
  <c r="Z56" i="39"/>
  <c r="AA56" i="39"/>
  <c r="O55" i="39"/>
  <c r="S55" i="39"/>
  <c r="T55" i="39"/>
  <c r="Z55" i="39"/>
  <c r="AA55" i="39"/>
  <c r="O33" i="39"/>
  <c r="S33" i="39"/>
  <c r="T33" i="39"/>
  <c r="Z33" i="39"/>
  <c r="AA33" i="39"/>
  <c r="O23" i="39"/>
  <c r="S23" i="39"/>
  <c r="T23" i="39"/>
  <c r="Z23" i="39"/>
  <c r="AA23" i="39"/>
  <c r="O54" i="39"/>
  <c r="S54" i="39"/>
  <c r="T54" i="39"/>
  <c r="Z54" i="39"/>
  <c r="AA54" i="39"/>
  <c r="O32" i="39"/>
  <c r="S32" i="39"/>
  <c r="T32" i="39"/>
  <c r="Z32" i="39"/>
  <c r="AA32" i="39"/>
  <c r="O43" i="39"/>
  <c r="S43" i="39"/>
  <c r="T43" i="39"/>
  <c r="Z43" i="39"/>
  <c r="AA43" i="39"/>
  <c r="O53" i="39"/>
  <c r="S53" i="39"/>
  <c r="T53" i="39"/>
  <c r="Z53" i="39"/>
  <c r="AA53" i="39"/>
  <c r="O52" i="39"/>
  <c r="S52" i="39"/>
  <c r="T52" i="39"/>
  <c r="Z52" i="39"/>
  <c r="AA52" i="39"/>
  <c r="O51" i="39"/>
  <c r="S51" i="39"/>
  <c r="T51" i="39"/>
  <c r="Z51" i="39"/>
  <c r="AA51" i="39"/>
  <c r="O108" i="32"/>
  <c r="S108" i="32"/>
  <c r="T108" i="32"/>
  <c r="Z108" i="32"/>
  <c r="AA108" i="32"/>
  <c r="A6" i="32"/>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5" i="38"/>
  <c r="A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43" i="38"/>
  <c r="A44" i="38"/>
  <c r="A45" i="38"/>
  <c r="A46" i="38"/>
  <c r="A47" i="38"/>
  <c r="A48" i="38"/>
  <c r="A49" i="38"/>
  <c r="A50" i="38"/>
  <c r="A51" i="38"/>
  <c r="A52" i="38"/>
  <c r="A53" i="38"/>
  <c r="A54" i="38"/>
  <c r="A55" i="38"/>
  <c r="A56" i="38"/>
  <c r="A57" i="38"/>
  <c r="A58" i="38"/>
  <c r="A59" i="38"/>
  <c r="A60" i="38"/>
  <c r="A61" i="38"/>
  <c r="A62" i="38"/>
  <c r="A63" i="38"/>
  <c r="A64" i="38"/>
  <c r="A65" i="38"/>
  <c r="A66" i="38"/>
  <c r="A67" i="38"/>
  <c r="A68" i="38"/>
  <c r="A69" i="38"/>
  <c r="A70" i="38"/>
  <c r="A71" i="38"/>
  <c r="A72" i="38"/>
  <c r="A73" i="38"/>
  <c r="A74" i="38"/>
  <c r="A75" i="38"/>
  <c r="A76" i="38"/>
  <c r="A77" i="38"/>
  <c r="A78" i="38"/>
  <c r="A79" i="38"/>
  <c r="A80" i="38"/>
  <c r="A81" i="38"/>
  <c r="A82" i="38"/>
  <c r="A83" i="38"/>
  <c r="A84" i="38"/>
  <c r="A85" i="38"/>
  <c r="A86" i="38"/>
  <c r="A87" i="38"/>
  <c r="A88" i="38"/>
  <c r="A89" i="38"/>
  <c r="A90" i="38"/>
  <c r="A91" i="38"/>
  <c r="A92" i="38"/>
  <c r="A93" i="38"/>
  <c r="A94" i="38"/>
  <c r="A95" i="38"/>
  <c r="A96" i="38"/>
  <c r="A97" i="38"/>
  <c r="A98" i="38"/>
  <c r="A99" i="38"/>
  <c r="A100" i="38"/>
  <c r="A101" i="38"/>
  <c r="A102" i="38"/>
  <c r="A103" i="38"/>
  <c r="A104" i="38"/>
  <c r="A105" i="38"/>
  <c r="A106" i="38"/>
  <c r="A107" i="38"/>
  <c r="O2" i="38"/>
  <c r="O107" i="38"/>
  <c r="S2" i="38"/>
  <c r="S107" i="38"/>
  <c r="T107" i="38"/>
  <c r="Z107" i="38"/>
  <c r="AA107" i="38"/>
  <c r="O6" i="38"/>
  <c r="S6" i="38"/>
  <c r="T6" i="38"/>
  <c r="Z6" i="38"/>
  <c r="AA6" i="38"/>
  <c r="O30" i="38"/>
  <c r="S30" i="38"/>
  <c r="T30" i="38"/>
  <c r="Z30" i="38"/>
  <c r="AA30" i="38"/>
  <c r="O8" i="38"/>
  <c r="S8" i="38"/>
  <c r="T8" i="38"/>
  <c r="Z8" i="38"/>
  <c r="AA8" i="38"/>
  <c r="O39" i="38"/>
  <c r="S39" i="38"/>
  <c r="T39" i="38"/>
  <c r="Z39" i="38"/>
  <c r="AA39" i="38"/>
  <c r="O106" i="38"/>
  <c r="S106" i="38"/>
  <c r="T106" i="38"/>
  <c r="Z106" i="38"/>
  <c r="AA106" i="38"/>
  <c r="O38" i="38"/>
  <c r="S38" i="38"/>
  <c r="T38" i="38"/>
  <c r="Z38" i="38"/>
  <c r="AA38" i="38"/>
  <c r="O37" i="38"/>
  <c r="S37" i="38"/>
  <c r="T37" i="38"/>
  <c r="Z37" i="38"/>
  <c r="AA37" i="38"/>
  <c r="O36" i="38"/>
  <c r="S36" i="38"/>
  <c r="T36" i="38"/>
  <c r="Z36" i="38"/>
  <c r="AA36" i="38"/>
  <c r="O105" i="38"/>
  <c r="S105" i="38"/>
  <c r="T105" i="38"/>
  <c r="Z105" i="38"/>
  <c r="AA105" i="38"/>
  <c r="O104" i="38"/>
  <c r="S104" i="38"/>
  <c r="T104" i="38"/>
  <c r="Z104" i="38"/>
  <c r="AA104" i="38"/>
  <c r="O35" i="38"/>
  <c r="S35" i="38"/>
  <c r="T35" i="38"/>
  <c r="Z35" i="38"/>
  <c r="AA35" i="38"/>
  <c r="O103" i="38"/>
  <c r="S103" i="38"/>
  <c r="T103" i="38"/>
  <c r="Z103" i="38"/>
  <c r="AA103" i="38"/>
  <c r="O34" i="38"/>
  <c r="S34" i="38"/>
  <c r="T34" i="38"/>
  <c r="Z34" i="38"/>
  <c r="AA34" i="38"/>
  <c r="O13" i="38"/>
  <c r="S13" i="38"/>
  <c r="T13" i="38"/>
  <c r="Z13" i="38"/>
  <c r="AA13" i="38"/>
  <c r="O14" i="38"/>
  <c r="S14" i="38"/>
  <c r="T14" i="38"/>
  <c r="Z14" i="38"/>
  <c r="AA14" i="38"/>
  <c r="O29" i="38"/>
  <c r="S29" i="38"/>
  <c r="T29" i="38"/>
  <c r="Z29" i="38"/>
  <c r="AA29" i="38"/>
  <c r="O47" i="38"/>
  <c r="S47" i="38"/>
  <c r="T47" i="38"/>
  <c r="Z47" i="38"/>
  <c r="AA47" i="38"/>
  <c r="O19" i="38"/>
  <c r="S19" i="38"/>
  <c r="T19" i="38"/>
  <c r="Z19" i="38"/>
  <c r="AA19" i="38"/>
  <c r="O26" i="38"/>
  <c r="S26" i="38"/>
  <c r="T26" i="38"/>
  <c r="Z26" i="38"/>
  <c r="AA26" i="38"/>
  <c r="O25" i="38"/>
  <c r="S25" i="38"/>
  <c r="T25" i="38"/>
  <c r="Z25" i="38"/>
  <c r="AA25" i="38"/>
  <c r="O24" i="38"/>
  <c r="S24" i="38"/>
  <c r="T24" i="38"/>
  <c r="Z24" i="38"/>
  <c r="AA24" i="38"/>
  <c r="O102" i="38"/>
  <c r="S102" i="38"/>
  <c r="T102" i="38"/>
  <c r="Z102" i="38"/>
  <c r="AA102" i="38"/>
  <c r="O9" i="38"/>
  <c r="S9" i="38"/>
  <c r="T9" i="38"/>
  <c r="Z9" i="38"/>
  <c r="AA9" i="38"/>
  <c r="O7" i="38"/>
  <c r="S7" i="38"/>
  <c r="T7" i="38"/>
  <c r="Z7" i="38"/>
  <c r="AA7" i="38"/>
  <c r="O101" i="38"/>
  <c r="S101" i="38"/>
  <c r="T101" i="38"/>
  <c r="Z101" i="38"/>
  <c r="AA101" i="38"/>
  <c r="O100" i="38"/>
  <c r="S100" i="38"/>
  <c r="T100" i="38"/>
  <c r="Z100" i="38"/>
  <c r="AA100" i="38"/>
  <c r="O99" i="38"/>
  <c r="S99" i="38"/>
  <c r="T99" i="38"/>
  <c r="Z99" i="38"/>
  <c r="AA99" i="38"/>
  <c r="O17" i="38"/>
  <c r="S17" i="38"/>
  <c r="T17" i="38"/>
  <c r="Z17" i="38"/>
  <c r="AA17" i="38"/>
  <c r="O16" i="38"/>
  <c r="S16" i="38"/>
  <c r="T16" i="38"/>
  <c r="Z16" i="38"/>
  <c r="AA16" i="38"/>
  <c r="O11" i="38"/>
  <c r="S11" i="38"/>
  <c r="T11" i="38"/>
  <c r="Z11" i="38"/>
  <c r="AA11" i="38"/>
  <c r="O10" i="38"/>
  <c r="S10" i="38"/>
  <c r="T10" i="38"/>
  <c r="Z10" i="38"/>
  <c r="AA10" i="38"/>
  <c r="O98" i="38"/>
  <c r="S98" i="38"/>
  <c r="T98" i="38"/>
  <c r="Z98" i="38"/>
  <c r="AA98" i="38"/>
  <c r="O46" i="38"/>
  <c r="S46" i="38"/>
  <c r="T46" i="38"/>
  <c r="Z46" i="38"/>
  <c r="AA46" i="38"/>
  <c r="O97" i="38"/>
  <c r="S97" i="38"/>
  <c r="T97" i="38"/>
  <c r="Z97" i="38"/>
  <c r="AA97" i="38"/>
  <c r="O45" i="38"/>
  <c r="S45" i="38"/>
  <c r="T45" i="38"/>
  <c r="Z45" i="38"/>
  <c r="AA45" i="38"/>
  <c r="O22" i="38"/>
  <c r="S22" i="38"/>
  <c r="T22" i="38"/>
  <c r="Z22" i="38"/>
  <c r="AA22" i="38"/>
  <c r="O96" i="38"/>
  <c r="S96" i="38"/>
  <c r="T96" i="38"/>
  <c r="Z96" i="38"/>
  <c r="AA96" i="38"/>
  <c r="O42" i="38"/>
  <c r="S42" i="38"/>
  <c r="T42" i="38"/>
  <c r="Z42" i="38"/>
  <c r="AA42" i="38"/>
  <c r="O50" i="38"/>
  <c r="S50" i="38"/>
  <c r="T50" i="38"/>
  <c r="Z50" i="38"/>
  <c r="AA50" i="38"/>
  <c r="O12" i="38"/>
  <c r="S12" i="38"/>
  <c r="T12" i="38"/>
  <c r="Z12" i="38"/>
  <c r="AA12" i="38"/>
  <c r="O95" i="38"/>
  <c r="S95" i="38"/>
  <c r="T95" i="38"/>
  <c r="Z95" i="38"/>
  <c r="AA95" i="38"/>
  <c r="O49" i="38"/>
  <c r="S49" i="38"/>
  <c r="T49" i="38"/>
  <c r="Z49" i="38"/>
  <c r="AA49" i="38"/>
  <c r="O41" i="38"/>
  <c r="S41" i="38"/>
  <c r="T41" i="38"/>
  <c r="Z41" i="38"/>
  <c r="AA41" i="38"/>
  <c r="O27" i="38"/>
  <c r="S27" i="38"/>
  <c r="T27" i="38"/>
  <c r="Z27" i="38"/>
  <c r="AA27" i="38"/>
  <c r="O94" i="38"/>
  <c r="S94" i="38"/>
  <c r="T94" i="38"/>
  <c r="Z94" i="38"/>
  <c r="AA94" i="38"/>
  <c r="O44" i="38"/>
  <c r="S44" i="38"/>
  <c r="T44" i="38"/>
  <c r="Z44" i="38"/>
  <c r="AA44" i="38"/>
  <c r="O93" i="38"/>
  <c r="S93" i="38"/>
  <c r="T93" i="38"/>
  <c r="Z93" i="38"/>
  <c r="AA93" i="38"/>
  <c r="O92" i="38"/>
  <c r="S92" i="38"/>
  <c r="T92" i="38"/>
  <c r="Z92" i="38"/>
  <c r="AA92" i="38"/>
  <c r="O91" i="38"/>
  <c r="S91" i="38"/>
  <c r="T91" i="38"/>
  <c r="Z91" i="38"/>
  <c r="AA91" i="38"/>
  <c r="O90" i="38"/>
  <c r="S90" i="38"/>
  <c r="T90" i="38"/>
  <c r="Z90" i="38"/>
  <c r="AA90" i="38"/>
  <c r="O40" i="38"/>
  <c r="S40" i="38"/>
  <c r="T40" i="38"/>
  <c r="Z40" i="38"/>
  <c r="AA40" i="38"/>
  <c r="O28" i="38"/>
  <c r="S28" i="38"/>
  <c r="T28" i="38"/>
  <c r="Z28" i="38"/>
  <c r="AA28" i="38"/>
  <c r="O89" i="38"/>
  <c r="S89" i="38"/>
  <c r="T89" i="38"/>
  <c r="Z89" i="38"/>
  <c r="AA89" i="38"/>
  <c r="O88" i="38"/>
  <c r="S88" i="38"/>
  <c r="T88" i="38"/>
  <c r="Z88" i="38"/>
  <c r="AA88" i="38"/>
  <c r="O20" i="38"/>
  <c r="S20" i="38"/>
  <c r="T20" i="38"/>
  <c r="Z20" i="38"/>
  <c r="AA20" i="38"/>
  <c r="O31" i="38"/>
  <c r="S31" i="38"/>
  <c r="T31" i="38"/>
  <c r="Z31" i="38"/>
  <c r="AA31" i="38"/>
  <c r="O15" i="38"/>
  <c r="S15" i="38"/>
  <c r="T15" i="38"/>
  <c r="Z15" i="38"/>
  <c r="AA15" i="38"/>
  <c r="O87" i="38"/>
  <c r="S87" i="38"/>
  <c r="T87" i="38"/>
  <c r="Z87" i="38"/>
  <c r="AA87" i="38"/>
  <c r="O86" i="38"/>
  <c r="S86" i="38"/>
  <c r="T86" i="38"/>
  <c r="Z86" i="38"/>
  <c r="AA86" i="38"/>
  <c r="O85" i="38"/>
  <c r="S85" i="38"/>
  <c r="T85" i="38"/>
  <c r="Z85" i="38"/>
  <c r="AA85" i="38"/>
  <c r="O84" i="38"/>
  <c r="S84" i="38"/>
  <c r="T84" i="38"/>
  <c r="Z84" i="38"/>
  <c r="AA84" i="38"/>
  <c r="O83" i="38"/>
  <c r="S83" i="38"/>
  <c r="T83" i="38"/>
  <c r="Z83" i="38"/>
  <c r="AA83" i="38"/>
  <c r="O82" i="38"/>
  <c r="S82" i="38"/>
  <c r="T82" i="38"/>
  <c r="Z82" i="38"/>
  <c r="AA82" i="38"/>
  <c r="O81" i="38"/>
  <c r="S81" i="38"/>
  <c r="T81" i="38"/>
  <c r="Z81" i="38"/>
  <c r="AA81" i="38"/>
  <c r="O80" i="38"/>
  <c r="S80" i="38"/>
  <c r="T80" i="38"/>
  <c r="Z80" i="38"/>
  <c r="AA80" i="38"/>
  <c r="O79" i="38"/>
  <c r="S79" i="38"/>
  <c r="T79" i="38"/>
  <c r="Z79" i="38"/>
  <c r="AA79" i="38"/>
  <c r="O78" i="38"/>
  <c r="S78" i="38"/>
  <c r="T78" i="38"/>
  <c r="Z78" i="38"/>
  <c r="AA78" i="38"/>
  <c r="O77" i="38"/>
  <c r="S77" i="38"/>
  <c r="T77" i="38"/>
  <c r="Z77" i="38"/>
  <c r="AA77" i="38"/>
  <c r="O21" i="38"/>
  <c r="S21" i="38"/>
  <c r="T21" i="38"/>
  <c r="Z21" i="38"/>
  <c r="AA21" i="38"/>
  <c r="O48" i="38"/>
  <c r="S48" i="38"/>
  <c r="T48" i="38"/>
  <c r="Z48" i="38"/>
  <c r="AA48" i="38"/>
  <c r="O76" i="38"/>
  <c r="S76" i="38"/>
  <c r="T76" i="38"/>
  <c r="Z76" i="38"/>
  <c r="AA76" i="38"/>
  <c r="O75" i="38"/>
  <c r="S75" i="38"/>
  <c r="T75" i="38"/>
  <c r="Z75" i="38"/>
  <c r="AA75" i="38"/>
  <c r="O74" i="38"/>
  <c r="S74" i="38"/>
  <c r="T74" i="38"/>
  <c r="Z74" i="38"/>
  <c r="AA74" i="38"/>
  <c r="O73" i="38"/>
  <c r="S73" i="38"/>
  <c r="T73" i="38"/>
  <c r="Z73" i="38"/>
  <c r="AA73" i="38"/>
  <c r="O72" i="38"/>
  <c r="S72" i="38"/>
  <c r="T72" i="38"/>
  <c r="Z72" i="38"/>
  <c r="AA72" i="38"/>
  <c r="O71" i="38"/>
  <c r="S71" i="38"/>
  <c r="T71" i="38"/>
  <c r="Z71" i="38"/>
  <c r="AA71" i="38"/>
  <c r="O70" i="38"/>
  <c r="S70" i="38"/>
  <c r="T70" i="38"/>
  <c r="Z70" i="38"/>
  <c r="AA70" i="38"/>
  <c r="O69" i="38"/>
  <c r="S69" i="38"/>
  <c r="T69" i="38"/>
  <c r="Z69" i="38"/>
  <c r="AA69" i="38"/>
  <c r="O68" i="38"/>
  <c r="S68" i="38"/>
  <c r="T68" i="38"/>
  <c r="Z68" i="38"/>
  <c r="AA68" i="38"/>
  <c r="O67" i="38"/>
  <c r="S67" i="38"/>
  <c r="T67" i="38"/>
  <c r="Z67" i="38"/>
  <c r="AA67" i="38"/>
  <c r="O66" i="38"/>
  <c r="S66" i="38"/>
  <c r="T66" i="38"/>
  <c r="Z66" i="38"/>
  <c r="AA66" i="38"/>
  <c r="O65" i="38"/>
  <c r="S65" i="38"/>
  <c r="T65" i="38"/>
  <c r="Z65" i="38"/>
  <c r="AA65" i="38"/>
  <c r="O64" i="38"/>
  <c r="S64" i="38"/>
  <c r="T64" i="38"/>
  <c r="Z64" i="38"/>
  <c r="AA64" i="38"/>
  <c r="O63" i="38"/>
  <c r="S63" i="38"/>
  <c r="T63" i="38"/>
  <c r="Z63" i="38"/>
  <c r="AA63" i="38"/>
  <c r="O62" i="38"/>
  <c r="S62" i="38"/>
  <c r="T62" i="38"/>
  <c r="Z62" i="38"/>
  <c r="AA62" i="38"/>
  <c r="O61" i="38"/>
  <c r="S61" i="38"/>
  <c r="T61" i="38"/>
  <c r="Z61" i="38"/>
  <c r="AA61" i="38"/>
  <c r="O60" i="38"/>
  <c r="S60" i="38"/>
  <c r="T60" i="38"/>
  <c r="Z60" i="38"/>
  <c r="AA60" i="38"/>
  <c r="O59" i="38"/>
  <c r="S59" i="38"/>
  <c r="T59" i="38"/>
  <c r="Z59" i="38"/>
  <c r="AA59" i="38"/>
  <c r="O58" i="38"/>
  <c r="S58" i="38"/>
  <c r="T58" i="38"/>
  <c r="Z58" i="38"/>
  <c r="AA58" i="38"/>
  <c r="O57" i="38"/>
  <c r="S57" i="38"/>
  <c r="T57" i="38"/>
  <c r="Z57" i="38"/>
  <c r="AA57" i="38"/>
  <c r="O56" i="38"/>
  <c r="S56" i="38"/>
  <c r="T56" i="38"/>
  <c r="Z56" i="38"/>
  <c r="AA56" i="38"/>
  <c r="O5" i="38"/>
  <c r="S5" i="38"/>
  <c r="T5" i="38"/>
  <c r="Z5" i="38"/>
  <c r="AA5" i="38"/>
  <c r="O55" i="38"/>
  <c r="S55" i="38"/>
  <c r="T55" i="38"/>
  <c r="Z55" i="38"/>
  <c r="AA55" i="38"/>
  <c r="O18" i="38"/>
  <c r="S18" i="38"/>
  <c r="T18" i="38"/>
  <c r="Z18" i="38"/>
  <c r="AA18" i="38"/>
  <c r="O33" i="38"/>
  <c r="S33" i="38"/>
  <c r="T33" i="38"/>
  <c r="Z33" i="38"/>
  <c r="AA33" i="38"/>
  <c r="O23" i="38"/>
  <c r="S23" i="38"/>
  <c r="T23" i="38"/>
  <c r="Z23" i="38"/>
  <c r="AA23" i="38"/>
  <c r="O54" i="38"/>
  <c r="S54" i="38"/>
  <c r="T54" i="38"/>
  <c r="Z54" i="38"/>
  <c r="AA54" i="38"/>
  <c r="O32" i="38"/>
  <c r="S32" i="38"/>
  <c r="T32" i="38"/>
  <c r="Z32" i="38"/>
  <c r="AA32" i="38"/>
  <c r="O43" i="38"/>
  <c r="S43" i="38"/>
  <c r="T43" i="38"/>
  <c r="Z43" i="38"/>
  <c r="AA43" i="38"/>
  <c r="O53" i="38"/>
  <c r="S53" i="38"/>
  <c r="T53" i="38"/>
  <c r="Z53" i="38"/>
  <c r="AA53" i="38"/>
  <c r="O52" i="38"/>
  <c r="S52" i="38"/>
  <c r="T52" i="38"/>
  <c r="Z52" i="38"/>
  <c r="AA52" i="38"/>
  <c r="O51" i="38"/>
  <c r="S51" i="38"/>
  <c r="T51" i="38"/>
  <c r="Z51" i="38"/>
  <c r="AA51" i="38"/>
  <c r="O2" i="32"/>
  <c r="S2" i="32"/>
  <c r="S103" i="32"/>
  <c r="O61" i="32"/>
  <c r="O37" i="32"/>
  <c r="O9" i="32"/>
  <c r="O83" i="32"/>
  <c r="O48" i="32"/>
  <c r="O28" i="32"/>
  <c r="S61" i="32"/>
  <c r="O71" i="32"/>
  <c r="O53" i="32"/>
  <c r="S79" i="32"/>
  <c r="O107" i="32"/>
  <c r="O92" i="32"/>
  <c r="O17" i="32"/>
  <c r="O105" i="32"/>
  <c r="O95" i="32"/>
  <c r="O89" i="32"/>
  <c r="O79" i="32"/>
  <c r="O57" i="32"/>
  <c r="O51" i="32"/>
  <c r="O44" i="32"/>
  <c r="O36" i="32"/>
  <c r="O24" i="32"/>
  <c r="O13" i="32"/>
  <c r="O88" i="32"/>
  <c r="O76" i="32"/>
  <c r="O65" i="32"/>
  <c r="O56" i="32"/>
  <c r="O42" i="32"/>
  <c r="O23" i="32"/>
  <c r="O11" i="32"/>
  <c r="S43" i="32"/>
  <c r="O5" i="32"/>
  <c r="O106" i="32"/>
  <c r="O97" i="32"/>
  <c r="O84" i="32"/>
  <c r="O54" i="32"/>
  <c r="O41" i="32"/>
  <c r="O38" i="32"/>
  <c r="O33" i="32"/>
  <c r="O29" i="32"/>
  <c r="O19" i="32"/>
  <c r="S67" i="32"/>
  <c r="S40" i="32"/>
  <c r="S82" i="32"/>
  <c r="S65" i="32"/>
  <c r="S48" i="32"/>
  <c r="S10" i="32"/>
  <c r="S6" i="32"/>
  <c r="S8" i="32"/>
  <c r="S13" i="32"/>
  <c r="S19" i="32"/>
  <c r="S21" i="32"/>
  <c r="S31" i="32"/>
  <c r="S38" i="32"/>
  <c r="S45" i="32"/>
  <c r="S47" i="32"/>
  <c r="S50" i="32"/>
  <c r="S54" i="32"/>
  <c r="S63" i="32"/>
  <c r="S73" i="32"/>
  <c r="S69" i="32"/>
  <c r="S78" i="32"/>
  <c r="S74" i="32"/>
  <c r="S104" i="32"/>
  <c r="S12" i="32"/>
  <c r="S24" i="32"/>
  <c r="S27" i="32"/>
  <c r="S30" i="32"/>
  <c r="S33" i="32"/>
  <c r="S44" i="32"/>
  <c r="S55" i="32"/>
  <c r="S58" i="32"/>
  <c r="S70" i="32"/>
  <c r="S76" i="32"/>
  <c r="S84" i="32"/>
  <c r="S86" i="32"/>
  <c r="S89" i="32"/>
  <c r="S91" i="32"/>
  <c r="S93" i="32"/>
  <c r="S97" i="32"/>
  <c r="S101" i="32"/>
  <c r="S102" i="32"/>
  <c r="S11" i="32"/>
  <c r="S16" i="32"/>
  <c r="S22" i="32"/>
  <c r="S25" i="32"/>
  <c r="S29" i="32"/>
  <c r="S36" i="32"/>
  <c r="S37" i="32"/>
  <c r="S39" i="32"/>
  <c r="S42" i="32"/>
  <c r="S49" i="32"/>
  <c r="S52" i="32"/>
  <c r="S57" i="32"/>
  <c r="S60" i="32"/>
  <c r="S62" i="32"/>
  <c r="S66" i="32"/>
  <c r="S71" i="32"/>
  <c r="S75" i="32"/>
  <c r="S77" i="32"/>
  <c r="S83" i="32"/>
  <c r="S85" i="32"/>
  <c r="S88" i="32"/>
  <c r="S90" i="32"/>
  <c r="S92" i="32"/>
  <c r="S95" i="32"/>
  <c r="S96" i="32"/>
  <c r="S5" i="32"/>
  <c r="S98" i="32"/>
  <c r="S105" i="32"/>
  <c r="S106" i="32"/>
  <c r="S9" i="32"/>
  <c r="S17" i="32"/>
  <c r="S20" i="32"/>
  <c r="S23" i="32"/>
  <c r="S26" i="32"/>
  <c r="S99" i="32"/>
  <c r="S14" i="32"/>
  <c r="S34" i="32"/>
  <c r="S41" i="32"/>
  <c r="S53" i="32"/>
  <c r="S56" i="32"/>
  <c r="S68" i="32"/>
  <c r="S72" i="32"/>
  <c r="S80" i="32"/>
  <c r="S7" i="32"/>
  <c r="S32" i="32"/>
  <c r="S100" i="32"/>
  <c r="S107" i="32"/>
  <c r="S15" i="32"/>
  <c r="S28" i="32"/>
  <c r="S35" i="32"/>
  <c r="S46" i="32"/>
  <c r="S64" i="32"/>
  <c r="S81" i="32"/>
  <c r="S18" i="32"/>
  <c r="S94" i="32"/>
  <c r="S87" i="32"/>
  <c r="S59" i="32"/>
  <c r="S51" i="32"/>
  <c r="O98" i="32"/>
  <c r="O94" i="32"/>
  <c r="O91" i="32"/>
  <c r="O87" i="32"/>
  <c r="O81" i="32"/>
  <c r="O75" i="32"/>
  <c r="O78" i="32"/>
  <c r="O69" i="32"/>
  <c r="O64" i="32"/>
  <c r="O60" i="32"/>
  <c r="O50" i="32"/>
  <c r="O46" i="32"/>
  <c r="O40" i="32"/>
  <c r="O32" i="32"/>
  <c r="O27" i="32"/>
  <c r="O21" i="32"/>
  <c r="O15" i="32"/>
  <c r="O6" i="32"/>
  <c r="O10" i="32"/>
  <c r="O14" i="32"/>
  <c r="O16" i="32"/>
  <c r="O8" i="32"/>
  <c r="O12" i="32"/>
  <c r="O18" i="32"/>
  <c r="O22" i="32"/>
  <c r="O26" i="32"/>
  <c r="O30" i="32"/>
  <c r="O35" i="32"/>
  <c r="O39" i="32"/>
  <c r="O43" i="32"/>
  <c r="O47" i="32"/>
  <c r="O49" i="32"/>
  <c r="O52" i="32"/>
  <c r="O55" i="32"/>
  <c r="O59" i="32"/>
  <c r="O62" i="32"/>
  <c r="O66" i="32"/>
  <c r="O68" i="32"/>
  <c r="O72" i="32"/>
  <c r="O77" i="32"/>
  <c r="O82" i="32"/>
  <c r="O86" i="32"/>
  <c r="O90" i="32"/>
  <c r="O93" i="32"/>
  <c r="O96" i="32"/>
  <c r="O99" i="32"/>
  <c r="O100" i="32"/>
  <c r="O101" i="32"/>
  <c r="O102" i="32"/>
  <c r="O103" i="32"/>
  <c r="O104" i="32"/>
  <c r="O85" i="32"/>
  <c r="O80" i="32"/>
  <c r="O74" i="32"/>
  <c r="O70" i="32"/>
  <c r="O67" i="32"/>
  <c r="O73" i="32"/>
  <c r="O63" i="32"/>
  <c r="O58" i="32"/>
  <c r="O45" i="32"/>
  <c r="O34" i="32"/>
  <c r="O31" i="32"/>
  <c r="O25" i="32"/>
  <c r="O20" i="32"/>
  <c r="O7" i="32"/>
  <c r="T67" i="32"/>
  <c r="Z67" i="32"/>
  <c r="T74" i="32"/>
  <c r="Z74" i="32"/>
  <c r="T104" i="32"/>
  <c r="Z104" i="32"/>
  <c r="T59" i="32"/>
  <c r="Z59" i="32"/>
  <c r="T61" i="32"/>
  <c r="Z61" i="32"/>
  <c r="T17" i="32"/>
  <c r="Z17" i="32"/>
  <c r="T54" i="32"/>
  <c r="Z54" i="32"/>
  <c r="T33" i="32"/>
  <c r="Z33" i="32"/>
  <c r="T31" i="32"/>
  <c r="Z31" i="32"/>
  <c r="T63" i="32"/>
  <c r="Z63" i="32"/>
  <c r="T47" i="32"/>
  <c r="Z47" i="32"/>
  <c r="T15" i="32"/>
  <c r="Z15" i="32"/>
  <c r="T98" i="32"/>
  <c r="Z98" i="32"/>
  <c r="T95" i="32"/>
  <c r="Z95" i="32"/>
  <c r="T37" i="32"/>
  <c r="Z37" i="32"/>
  <c r="T43" i="32"/>
  <c r="Z43" i="32"/>
  <c r="T11" i="32"/>
  <c r="T57" i="32"/>
  <c r="Z57" i="32"/>
  <c r="T79" i="32"/>
  <c r="Z79" i="32"/>
  <c r="T38" i="32"/>
  <c r="Z38" i="32"/>
  <c r="T14" i="32"/>
  <c r="Z14" i="32"/>
  <c r="T20" i="32"/>
  <c r="Z20" i="32"/>
  <c r="T90" i="32"/>
  <c r="Z90" i="32"/>
  <c r="T62" i="32"/>
  <c r="Z62" i="32"/>
  <c r="T52" i="32"/>
  <c r="Z52" i="32"/>
  <c r="T40" i="32"/>
  <c r="Z40" i="32"/>
  <c r="T91" i="32"/>
  <c r="Z91" i="32"/>
  <c r="T71" i="32"/>
  <c r="Z71" i="32"/>
  <c r="T42" i="32"/>
  <c r="Z42" i="32"/>
  <c r="T89" i="32"/>
  <c r="Z89" i="32"/>
  <c r="T19" i="32"/>
  <c r="Z19" i="32"/>
  <c r="T68" i="32"/>
  <c r="Z68" i="32"/>
  <c r="T8" i="32"/>
  <c r="T9" i="32"/>
  <c r="T92" i="32"/>
  <c r="Z92" i="32"/>
  <c r="T83" i="32"/>
  <c r="Z83" i="32"/>
  <c r="T49" i="32"/>
  <c r="Z49" i="32"/>
  <c r="T75" i="32"/>
  <c r="Z75" i="32"/>
  <c r="T106" i="32"/>
  <c r="Z106" i="32"/>
  <c r="T81" i="32"/>
  <c r="Z81" i="32"/>
  <c r="T41" i="32"/>
  <c r="Z41" i="32"/>
  <c r="T105" i="32"/>
  <c r="Z105" i="32"/>
  <c r="T36" i="32"/>
  <c r="Z36" i="32"/>
  <c r="T13" i="32"/>
  <c r="Z13" i="32"/>
  <c r="T29" i="32"/>
  <c r="Z29" i="32"/>
  <c r="T44" i="32"/>
  <c r="Z44" i="32"/>
  <c r="T58" i="32"/>
  <c r="Z58" i="32"/>
  <c r="T96" i="32"/>
  <c r="Z96" i="32"/>
  <c r="T28" i="32"/>
  <c r="Z28" i="32"/>
  <c r="T53" i="32"/>
  <c r="Z53" i="32"/>
  <c r="T102" i="32"/>
  <c r="Z102" i="32"/>
  <c r="T107" i="32"/>
  <c r="Z107" i="32"/>
  <c r="T23" i="32"/>
  <c r="Z23" i="32"/>
  <c r="T84" i="32"/>
  <c r="Z84" i="32"/>
  <c r="T48" i="32"/>
  <c r="Z48" i="32"/>
  <c r="T56" i="32"/>
  <c r="Z56" i="32"/>
  <c r="T7" i="32"/>
  <c r="T34" i="32"/>
  <c r="Z34" i="32"/>
  <c r="T101" i="32"/>
  <c r="Z101" i="32"/>
  <c r="T72" i="32"/>
  <c r="Z72" i="32"/>
  <c r="T30" i="32"/>
  <c r="Z30" i="32"/>
  <c r="T25" i="32"/>
  <c r="Z25" i="32"/>
  <c r="T45" i="32"/>
  <c r="Z45" i="32"/>
  <c r="T100" i="32"/>
  <c r="Z100" i="32"/>
  <c r="T86" i="32"/>
  <c r="Z86" i="32"/>
  <c r="T39" i="32"/>
  <c r="Z39" i="32"/>
  <c r="T27" i="32"/>
  <c r="Z27" i="32"/>
  <c r="T46" i="32"/>
  <c r="Z46" i="32"/>
  <c r="T60" i="32"/>
  <c r="Z60" i="32"/>
  <c r="T51" i="32"/>
  <c r="Z51" i="32"/>
  <c r="T24" i="32"/>
  <c r="Z24" i="32"/>
  <c r="T70" i="32"/>
  <c r="Z70" i="32"/>
  <c r="T85" i="32"/>
  <c r="Z85" i="32"/>
  <c r="T99" i="32"/>
  <c r="Z99" i="32"/>
  <c r="T82" i="32"/>
  <c r="Z82" i="32"/>
  <c r="T55" i="32"/>
  <c r="Z55" i="32"/>
  <c r="T22" i="32"/>
  <c r="Z22" i="32"/>
  <c r="T6" i="32"/>
  <c r="T88" i="32"/>
  <c r="Z88" i="32"/>
  <c r="T97" i="32"/>
  <c r="Z97" i="32"/>
  <c r="T76" i="32"/>
  <c r="Z76" i="32"/>
  <c r="T65" i="32"/>
  <c r="Z65" i="32"/>
  <c r="T73" i="32"/>
  <c r="Z73" i="32"/>
  <c r="T93" i="32"/>
  <c r="Z93" i="32"/>
  <c r="T77" i="32"/>
  <c r="Z77" i="32"/>
  <c r="T66" i="32"/>
  <c r="Z66" i="32"/>
  <c r="T18" i="32"/>
  <c r="Z18" i="32"/>
  <c r="T16" i="32"/>
  <c r="Z16" i="32"/>
  <c r="T21" i="32"/>
  <c r="Z21" i="32"/>
  <c r="T69" i="32"/>
  <c r="Z69" i="32"/>
  <c r="T94" i="32"/>
  <c r="Z94" i="32"/>
  <c r="T80" i="32"/>
  <c r="Z80" i="32"/>
  <c r="T103" i="32"/>
  <c r="Z103" i="32"/>
  <c r="T35" i="32"/>
  <c r="Z35" i="32"/>
  <c r="T26" i="32"/>
  <c r="Z26" i="32"/>
  <c r="T12" i="32"/>
  <c r="Z12" i="32"/>
  <c r="T10" i="32"/>
  <c r="T32" i="32"/>
  <c r="Z32" i="32"/>
  <c r="T50" i="32"/>
  <c r="Z50" i="32"/>
  <c r="T64" i="32"/>
  <c r="Z64" i="32"/>
  <c r="T78" i="32"/>
  <c r="Z78" i="32"/>
  <c r="T87" i="32"/>
  <c r="Z87" i="32"/>
  <c r="Z7" i="32"/>
  <c r="AA7" i="32"/>
  <c r="Z9" i="32"/>
  <c r="AA9" i="32"/>
  <c r="Z8" i="32"/>
  <c r="AA8" i="32"/>
  <c r="Z11" i="32"/>
  <c r="AA11" i="32"/>
  <c r="Z10" i="32"/>
  <c r="AA10" i="32"/>
  <c r="Z6" i="32"/>
  <c r="AA6" i="32"/>
  <c r="AA13" i="32"/>
  <c r="AA12" i="32"/>
  <c r="AA14" i="32"/>
  <c r="T5" i="32"/>
  <c r="Z5" i="32"/>
  <c r="AA5" i="32"/>
  <c r="AA15" i="32"/>
  <c r="AA17" i="32"/>
  <c r="AA16" i="32"/>
  <c r="AA18" i="32"/>
  <c r="AA20" i="32"/>
  <c r="AA19" i="32"/>
  <c r="AA21" i="32"/>
  <c r="AA23" i="32"/>
  <c r="AA22" i="32"/>
  <c r="AA24" i="32"/>
  <c r="AA26" i="32"/>
  <c r="AA25" i="32"/>
  <c r="AA27" i="32"/>
  <c r="AA29" i="32"/>
  <c r="AA28" i="32"/>
  <c r="AA30" i="32"/>
  <c r="AA32" i="32"/>
  <c r="AA31" i="32"/>
  <c r="AA34" i="32"/>
  <c r="AA33" i="32"/>
  <c r="AA35" i="32"/>
  <c r="AA36" i="32"/>
  <c r="AA37" i="32"/>
  <c r="AA38" i="32"/>
  <c r="AA40" i="32"/>
  <c r="AA39" i="32"/>
  <c r="AA41" i="32"/>
  <c r="AA42" i="32"/>
  <c r="AA43" i="32"/>
  <c r="AA45" i="32"/>
  <c r="AA44" i="32"/>
  <c r="AA46" i="32"/>
  <c r="AA48" i="32"/>
  <c r="AA47" i="32"/>
  <c r="AA49" i="32"/>
  <c r="AA50" i="32"/>
  <c r="AA51" i="32"/>
  <c r="AA52" i="32"/>
  <c r="AA53" i="32"/>
  <c r="AA54" i="32"/>
  <c r="AA55" i="32"/>
  <c r="AA56" i="32"/>
  <c r="AA58" i="32"/>
  <c r="AA57" i="32"/>
  <c r="AA59" i="32"/>
  <c r="AA61" i="32"/>
  <c r="AA60" i="32"/>
  <c r="AA63" i="32"/>
  <c r="AA62" i="32"/>
  <c r="AA64" i="32"/>
  <c r="AA66" i="32"/>
  <c r="AA65" i="32"/>
  <c r="AA73" i="32"/>
  <c r="AA67" i="32"/>
  <c r="AA69" i="32"/>
  <c r="AA68" i="32"/>
  <c r="AA70" i="32"/>
  <c r="AA78" i="32"/>
  <c r="AA71" i="32"/>
  <c r="AA72" i="32"/>
  <c r="AA75" i="32"/>
  <c r="AA74" i="32"/>
  <c r="AA76" i="32"/>
  <c r="AA79" i="32"/>
  <c r="AA77" i="32"/>
  <c r="AA80" i="32"/>
  <c r="AA82" i="32"/>
  <c r="AA81" i="32"/>
  <c r="AA83" i="32"/>
  <c r="AA85" i="32"/>
  <c r="AA84" i="32"/>
  <c r="AA86" i="32"/>
  <c r="AA88" i="32"/>
  <c r="AA87" i="32"/>
  <c r="AA89" i="32"/>
  <c r="AA90" i="32"/>
  <c r="AA91" i="32"/>
  <c r="AA93" i="32"/>
  <c r="AA92" i="32"/>
  <c r="AA94" i="32"/>
  <c r="AA95" i="32"/>
  <c r="AA96" i="32"/>
  <c r="AA97" i="32"/>
  <c r="AA98" i="32"/>
  <c r="AA99" i="32"/>
  <c r="AA100" i="32"/>
  <c r="AA101" i="32"/>
  <c r="AA102" i="32"/>
  <c r="AA103" i="32"/>
  <c r="AA104" i="32"/>
  <c r="AA105" i="32"/>
  <c r="AA106" i="32"/>
  <c r="AA107" i="32"/>
</calcChain>
</file>

<file path=xl/sharedStrings.xml><?xml version="1.0" encoding="utf-8"?>
<sst xmlns="http://schemas.openxmlformats.org/spreadsheetml/2006/main" count="4265" uniqueCount="962">
  <si>
    <t>Definizione fabbisogno personale</t>
  </si>
  <si>
    <t xml:space="preserve">Omaggi </t>
  </si>
  <si>
    <t>Utilizzo dei beni aziendali</t>
  </si>
  <si>
    <t>Verifica corretta esecuzione fornitura dei beni</t>
  </si>
  <si>
    <t>Verifica corretta esecuzione fornitura dei lavori</t>
  </si>
  <si>
    <t>Verifica corretta esecuzione fornitura dei servizi</t>
  </si>
  <si>
    <t>Definizione modalità di reclutamento del personale</t>
  </si>
  <si>
    <t>Utilizzo dei cellulari aziendali</t>
  </si>
  <si>
    <t>Consulenze</t>
  </si>
  <si>
    <t>Valutazione individuale del personale</t>
  </si>
  <si>
    <t>Affidamento di beni, servizi e lavori</t>
  </si>
  <si>
    <t>Gestione finanziaria</t>
  </si>
  <si>
    <t>Gestione subappalto</t>
  </si>
  <si>
    <t>Gestione cassa</t>
  </si>
  <si>
    <t>Gestione servizi</t>
  </si>
  <si>
    <t>Pulizia spiagge</t>
  </si>
  <si>
    <t>Processo</t>
  </si>
  <si>
    <t xml:space="preserve">Sub-Processo </t>
  </si>
  <si>
    <t>Controparte coinvolta</t>
  </si>
  <si>
    <t>RAP</t>
  </si>
  <si>
    <t>Modalità di manifestazione dei reati</t>
  </si>
  <si>
    <t>Discrezionalità</t>
  </si>
  <si>
    <t>Complessità del processo</t>
  </si>
  <si>
    <t>Valore economico del processo</t>
  </si>
  <si>
    <t>Probabilità</t>
  </si>
  <si>
    <t>Impatto economico</t>
  </si>
  <si>
    <t>Impatto organizzativo</t>
  </si>
  <si>
    <t>Impatto reputazionale</t>
  </si>
  <si>
    <t>PESI</t>
  </si>
  <si>
    <t>Esposizione al rischio</t>
  </si>
  <si>
    <t>Rischio residuo</t>
  </si>
  <si>
    <t>Obiettivo</t>
  </si>
  <si>
    <t>Responsabile dell'attuazione</t>
  </si>
  <si>
    <t>Indicatori</t>
  </si>
  <si>
    <t>Tempistica</t>
  </si>
  <si>
    <t>Gestione omaggi</t>
  </si>
  <si>
    <t>Gestione rifiuti</t>
  </si>
  <si>
    <t>Sponsorizzazioni</t>
  </si>
  <si>
    <t>Rating rischio residuo:
A (alto)
M/A (medio/alto)
M (medio)
M/B (medio/basso)
B (basso)
R (remoto)</t>
  </si>
  <si>
    <t>MAPPATURA DEI RISCHI</t>
  </si>
  <si>
    <t>VALUTAZIONE DEL RISCHIO</t>
  </si>
  <si>
    <t>ACTION PLAN</t>
  </si>
  <si>
    <t>PRESIDI/CONTROLLI</t>
  </si>
  <si>
    <t>Punteggio rischio residuale (0-25)</t>
  </si>
  <si>
    <t>Rating</t>
  </si>
  <si>
    <t>Descrizione</t>
  </si>
  <si>
    <t>Presenza della componente di controllo</t>
  </si>
  <si>
    <t>R</t>
  </si>
  <si>
    <t>Remoto</t>
  </si>
  <si>
    <t>Sistema organizzativo (deleghe, procure, job descriptions, posizionamento organizzativo)</t>
  </si>
  <si>
    <t>B</t>
  </si>
  <si>
    <t>Basso</t>
  </si>
  <si>
    <t>Procedure (interne/esterne)</t>
  </si>
  <si>
    <t>M/B</t>
  </si>
  <si>
    <t>Medio/Basso</t>
  </si>
  <si>
    <t>Tracciabilità del processo</t>
  </si>
  <si>
    <t>M</t>
  </si>
  <si>
    <t>Medio</t>
  </si>
  <si>
    <t>Altro</t>
  </si>
  <si>
    <t>M/A</t>
  </si>
  <si>
    <t>Medio-Alto</t>
  </si>
  <si>
    <t>A</t>
  </si>
  <si>
    <t>Alto</t>
  </si>
  <si>
    <t>Incidenza economica bassa</t>
  </si>
  <si>
    <t>Incidenza economica media</t>
  </si>
  <si>
    <t>Incidenza economica alta</t>
  </si>
  <si>
    <t xml:space="preserve">Impatto </t>
  </si>
  <si>
    <t>Indici</t>
  </si>
  <si>
    <t>Processo a basso impatto economico</t>
  </si>
  <si>
    <t>Processo a medio impatto economico</t>
  </si>
  <si>
    <t>Processo altamente discrezionale</t>
  </si>
  <si>
    <t>Processo ad elevato impatto economico</t>
  </si>
  <si>
    <t>Rilevanza esterna</t>
  </si>
  <si>
    <t>Processo con rilevanza esclusivamente interna</t>
  </si>
  <si>
    <t>Processo a basso impatto reputazionale</t>
  </si>
  <si>
    <t>Processo a medio impatto reputazionale</t>
  </si>
  <si>
    <t>Processo ad elevato impatto reputazionale</t>
  </si>
  <si>
    <t>Processo che coinvolge un solo ufficio</t>
  </si>
  <si>
    <t>Processo con rilevanza esclusivamente esterna</t>
  </si>
  <si>
    <t>Processo con rilevanza sia interna che esterna</t>
  </si>
  <si>
    <t>Processo che coinvolge due uffici</t>
  </si>
  <si>
    <t>Processo che coinvolge più di due uffici</t>
  </si>
  <si>
    <t>Processo parzialmente vincolato da leggi e/o da regolamenti interni</t>
  </si>
  <si>
    <t>Processo totalmente vincolato da leggi e da regolamenti interni</t>
  </si>
  <si>
    <t>Personale impiegato nel processo, rispetto al totale del personale impiegato in azienda, minore del 20%</t>
  </si>
  <si>
    <t>Personale impiegato nel processo, rispetto al totale del personale impiegato in azienda, compreso tra il 20% e il 50%</t>
  </si>
  <si>
    <t>Personale impiegato nel processo, rispetto al totale del personale impiegato in azienda, superiore al 50%</t>
  </si>
  <si>
    <t>PROBABILITA' * IMPATTO</t>
  </si>
  <si>
    <t>Rating rischio residuo</t>
  </si>
  <si>
    <t>Attività</t>
  </si>
  <si>
    <t>Gestione servizio cortesia e centralino aziendale</t>
  </si>
  <si>
    <t>Assegnazione hardware</t>
  </si>
  <si>
    <t>Rapporti con la PA</t>
  </si>
  <si>
    <t>Gestione registri carico e scarico</t>
  </si>
  <si>
    <t xml:space="preserve">Gestione centri di raccolta </t>
  </si>
  <si>
    <t>Servizio scarrabile</t>
  </si>
  <si>
    <t>Gestione risorse umane</t>
  </si>
  <si>
    <t>Selezione e assunzione personale</t>
  </si>
  <si>
    <t>Attività interna a REA</t>
  </si>
  <si>
    <t>Candidati</t>
  </si>
  <si>
    <t>Selezioni dirette a tempo determinato e indeterminato</t>
  </si>
  <si>
    <t xml:space="preserve">Assunzioni dirette a tempo determinato e indeterminato </t>
  </si>
  <si>
    <t>Gestione amministrativa del personale</t>
  </si>
  <si>
    <t>Gestione retribuzione del personale</t>
  </si>
  <si>
    <t>Gestione delle presenze</t>
  </si>
  <si>
    <t>Gestione uscite per lavoro (trasferte e uscite)</t>
  </si>
  <si>
    <t>Riconoscimento avanzamenti di carriera al personale</t>
  </si>
  <si>
    <t>Applicazione sanzioni disciplinari</t>
  </si>
  <si>
    <t>Azione</t>
  </si>
  <si>
    <t xml:space="preserve">Responsabile </t>
  </si>
  <si>
    <t>Impianto di lavaggio</t>
  </si>
  <si>
    <t>Rapporti con i certificatori</t>
  </si>
  <si>
    <t xml:space="preserve">Gestione servizi </t>
  </si>
  <si>
    <t>Numero verde</t>
  </si>
  <si>
    <t>Gestione delle auto aziendali</t>
  </si>
  <si>
    <t>Commissione</t>
  </si>
  <si>
    <t>Sottoscrizione contratto di lavoro</t>
  </si>
  <si>
    <t>Selezione del personale tramite contratto di somministrazione lavoro</t>
  </si>
  <si>
    <t>Responsabile del Procedimento</t>
  </si>
  <si>
    <t>Commissione giudicatrice</t>
  </si>
  <si>
    <t>Ufficio Amministrativo del personale</t>
  </si>
  <si>
    <t>Gestione straordinari</t>
  </si>
  <si>
    <t>Gestione permessi</t>
  </si>
  <si>
    <t>Gestione ferie</t>
  </si>
  <si>
    <t>Il Responsabile del Procedimento valuta le domande pervenute e determina gli esclusi e gli ammessi alla fase successiva, verbalizzando le proprie decisioni.</t>
  </si>
  <si>
    <t xml:space="preserve">Il Responsabile del Procedimento nomina, con proprio atto, una commissione giudicatrice, composta da almeno tre membri aventi i requisiti previsti dal "Regolamento per la selezione esterna del personale". </t>
  </si>
  <si>
    <t>L'Ufficio Amministrativo del personale verifica i requisiti e le dichiarazioni dei candidati risultati vincitori, così come disciplinato nel "Regolamento per la selezione esterna del personale".</t>
  </si>
  <si>
    <t>Candidari</t>
  </si>
  <si>
    <t>Gestione rapporti con gli utenti</t>
  </si>
  <si>
    <t>Customer satisfaction</t>
  </si>
  <si>
    <t>Gestione gadget</t>
  </si>
  <si>
    <t>Le risorse destinate alla concessione di contributi/sponsorizzazioni sono determinate annualmente dall’Amministratore Unico tramite apposito Decreto e previste nell'ambito della programmazione economico-finanziaria, e sono indicate nel Budget di previsione di REA.</t>
  </si>
  <si>
    <t>Gestione richieste contributi/sponsorizzazioni</t>
  </si>
  <si>
    <t xml:space="preserve">Attività interna a REA </t>
  </si>
  <si>
    <t xml:space="preserve">Programmazione acquisti </t>
  </si>
  <si>
    <t xml:space="preserve">Definizione fabbisogno risorse </t>
  </si>
  <si>
    <t xml:space="preserve">Gestione procedura affidamento </t>
  </si>
  <si>
    <t xml:space="preserve">Varianti in corso d'opera  </t>
  </si>
  <si>
    <t xml:space="preserve">Gestione telefonia mobile </t>
  </si>
  <si>
    <t xml:space="preserve">Gestione computer </t>
  </si>
  <si>
    <t xml:space="preserve">Gestione sistema di sicurezza </t>
  </si>
  <si>
    <t xml:space="preserve">Organizzazione servizi </t>
  </si>
  <si>
    <t xml:space="preserve">Gestione rapporti
 con la PA  </t>
  </si>
  <si>
    <t>Rapporti con enti autorizzativi</t>
  </si>
  <si>
    <t xml:space="preserve">Arpat </t>
  </si>
  <si>
    <t xml:space="preserve">Gestione rifiuti </t>
  </si>
  <si>
    <t xml:space="preserve">Gestioni rapporti con la PA </t>
  </si>
  <si>
    <t xml:space="preserve">Gestione centri di raccolta e raccolta a domicilio </t>
  </si>
  <si>
    <t xml:space="preserve">Raccolta e trasporto domiciliare dei rifiuti </t>
  </si>
  <si>
    <t xml:space="preserve">Gestione
rifiuti </t>
  </si>
  <si>
    <t>RSPP</t>
  </si>
  <si>
    <t>Attività interne a REA</t>
  </si>
  <si>
    <t xml:space="preserve">Gestione DPI </t>
  </si>
  <si>
    <t xml:space="preserve">Gestione amministrativa finanza e controllo </t>
  </si>
  <si>
    <t xml:space="preserve">Gestione sistema
 integrato  </t>
  </si>
  <si>
    <t xml:space="preserve">Sistema integrato </t>
  </si>
  <si>
    <t>Candidati interni</t>
  </si>
  <si>
    <t>Utenti</t>
  </si>
  <si>
    <t>Compostaggio domestico</t>
  </si>
  <si>
    <t>Svolgimento interviste compostaggio domestico</t>
  </si>
  <si>
    <t>Comuni</t>
  </si>
  <si>
    <t>Gestione formazione del personale</t>
  </si>
  <si>
    <t>Pianificazione attività formativa</t>
  </si>
  <si>
    <t>Svolgimento attività formativa</t>
  </si>
  <si>
    <t>Pianificazione contributi/sponsorizzazioni</t>
  </si>
  <si>
    <t>Gestione richieste di sponsorizzazione/contributo</t>
  </si>
  <si>
    <t>Richiedenti sponsorizzazione/contributo</t>
  </si>
  <si>
    <t>RUP</t>
  </si>
  <si>
    <t>Iscrizione albo fornitori</t>
  </si>
  <si>
    <t>Fornitori</t>
  </si>
  <si>
    <t>Valutazione fornitori iscritti nell'albo</t>
  </si>
  <si>
    <t>Avvio iter di affidamento</t>
  </si>
  <si>
    <t>Viene predisposta una determina a contrarre, nella quale viene nominato il RUP, definito l'oggetto dell'affidamento, definita la procedura da seguire, il criterio di aggiudicazione e nominato il DEC/DL.</t>
  </si>
  <si>
    <t>Selezione del fornitore tramite affidamento diretto senza richiesta di preventivi</t>
  </si>
  <si>
    <t>Per gli affidamenti sotto 40.000 euro, effettuati in casi di urgenza direttamente ad un fornitore, viene predisposta una determina di aggiudicazione definitiva adeguatamente motivata, con l'indicazione del fornitore individuato.</t>
  </si>
  <si>
    <t>Selezione del fornitore tramite affidamento diretto con richiesta di più preventivi</t>
  </si>
  <si>
    <t xml:space="preserve">Viene predisposto un foglio di lavoro con l'indicazione delle attività effettuate, verificato dal RUP. </t>
  </si>
  <si>
    <t>DEC</t>
  </si>
  <si>
    <t>La Società inserisce nel contratto con l'appaltatore le norme per la gestione del subappalto.</t>
  </si>
  <si>
    <t>Sub-appaltatore</t>
  </si>
  <si>
    <t>Rendicontazione alla PA</t>
  </si>
  <si>
    <t>Rendicontazioni all'ANAC</t>
  </si>
  <si>
    <t>Il Responsabile Ufficio Acquisti gestisce le rendicontazioni periodiche nei confronti dell'ANAC, attraverso l'invio con le modalità e con le scadenze definite dalla stessa Autorità.</t>
  </si>
  <si>
    <t>ANAC</t>
  </si>
  <si>
    <t xml:space="preserve">Reato ipotizzabile </t>
  </si>
  <si>
    <t>Sistema organizzativo  (orgranigramma, deleghe, procure, job description)</t>
  </si>
  <si>
    <t xml:space="preserve">Tracciabilità processo
</t>
  </si>
  <si>
    <t xml:space="preserve">Altro
</t>
  </si>
  <si>
    <t xml:space="preserve">Assicurare il rispetto della normativa e dei regolamenti interni per l'assunzione del personale </t>
  </si>
  <si>
    <t xml:space="preserve">RPCT </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</si>
  <si>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t>
  </si>
  <si>
    <t>Peculato (art.314 c.p.)</t>
  </si>
  <si>
    <t>Utilizzo da parte dei dipendenti 
dei beni di REA per finalità estranee all'attività lavorativa</t>
  </si>
  <si>
    <t>Rimborso spese ai dipendenti</t>
  </si>
  <si>
    <t>Anticipo ai dipendenti</t>
  </si>
  <si>
    <t>Gestione contratti di leasing</t>
  </si>
  <si>
    <t>Pagamento stipendi personale</t>
  </si>
  <si>
    <t>Pagamento anticipi stipendi personale</t>
  </si>
  <si>
    <t>Pagamento fatture passive</t>
  </si>
  <si>
    <t>Gestione amministrativa fornitori</t>
  </si>
  <si>
    <t>Modifiche anagrafica fornitori</t>
  </si>
  <si>
    <t>Ispezioni della P.A.</t>
  </si>
  <si>
    <t>Gestione delle ispezioni svolte da Pubbliche Amministrazioni</t>
  </si>
  <si>
    <t>Il Responsabile Amministrazione finanza e controllo partecipa alle eventuali ispezioni svolte dalla P.A., come la Guardia di Finanza o l'Agenzia delle Entrate, fornendo le informazioni da questi richieste.</t>
  </si>
  <si>
    <t>Ispettori</t>
  </si>
  <si>
    <t>Caratterizzazione dei rifiuti</t>
  </si>
  <si>
    <t>Camera di commercio</t>
  </si>
  <si>
    <t>Gestione MUD</t>
  </si>
  <si>
    <t>Certificazione delle percentuali di raccolte differenziate</t>
  </si>
  <si>
    <t>Regione Toscana</t>
  </si>
  <si>
    <t>Bandiera blu</t>
  </si>
  <si>
    <t>Monitoraggio fotocamere ambientali</t>
  </si>
  <si>
    <t>Gestione campionature rifiuti</t>
  </si>
  <si>
    <t>Rendicontazioni alla PA</t>
  </si>
  <si>
    <t>Rendicontazioni sulla raccolta differenziata</t>
  </si>
  <si>
    <t>Autorizzazioni rilasciate dalla PA</t>
  </si>
  <si>
    <t>Gestione scadenze autorizzazioni</t>
  </si>
  <si>
    <t>Addetti centro di raccolta</t>
  </si>
  <si>
    <t>Raccolta rifiuti abbandonati</t>
  </si>
  <si>
    <t>Raccolta organico</t>
  </si>
  <si>
    <t xml:space="preserve">Gestione sistemi informativi </t>
  </si>
  <si>
    <t>Gestione telefonia fissa e internet</t>
  </si>
  <si>
    <t>Utilizzo telefonia fissa e rete internet</t>
  </si>
  <si>
    <t>Assegnazione credenziali</t>
  </si>
  <si>
    <t>A ciascun utente è associata una specifica credenziale (utente e password), decisa e modificata periodicamente dall'utente stesso. La password è necessaria per accedere al PC e al server.</t>
  </si>
  <si>
    <t>Abilitazione</t>
  </si>
  <si>
    <t>Il Responsabile ICT, sulla base della mansioni dei dipendenti e di quanto indicato dai responsabili di area, abilita ciascun utente all'accesso di determinate cartelle di rete.</t>
  </si>
  <si>
    <t>Gestione sistemi di sicurezza</t>
  </si>
  <si>
    <t>Utilizzo impianto allarme e videosorveglianza</t>
  </si>
  <si>
    <t>Gestione attività di manutenzione</t>
  </si>
  <si>
    <t>GTA</t>
  </si>
  <si>
    <t>Svolgimento servizi</t>
  </si>
  <si>
    <t>Gestione sinistri</t>
  </si>
  <si>
    <t>Manutenzione programmata</t>
  </si>
  <si>
    <t>Svolgimento manutenzione programmata</t>
  </si>
  <si>
    <t>Manutenzione straordinaria</t>
  </si>
  <si>
    <t>Gestione manutenzione su rottura</t>
  </si>
  <si>
    <t>Gestione strumenti di monitoraggio e misurazione</t>
  </si>
  <si>
    <t>Tenuta sotto controllo degli strumenti di monitoraggio e misurazione</t>
  </si>
  <si>
    <t>Utilizzo dei cronotachigrafi</t>
  </si>
  <si>
    <t>Programmazione dei servizi</t>
  </si>
  <si>
    <t xml:space="preserve">Organizzazione servizi accessori </t>
  </si>
  <si>
    <t>RATS</t>
  </si>
  <si>
    <t>Spostamenti cassonetti</t>
  </si>
  <si>
    <t>Iscrizione mezzi albo gestori ambientali</t>
  </si>
  <si>
    <t>I mezzi utilizzati dalla società per lo svolgimento dei servizi devono essere iscritti all'albo nazionale dei gestori ambientali, tramite procedura telematica.</t>
  </si>
  <si>
    <t>Albo nazionale gestori ambientali</t>
  </si>
  <si>
    <t>Ispezioni da parte della PA</t>
  </si>
  <si>
    <t>Ispezioni su impianto di lavaggio</t>
  </si>
  <si>
    <t xml:space="preserve">RATS partecipa alle eventuali ispezioni effettuate dall'Arpat sull'impianto di lavaggio. </t>
  </si>
  <si>
    <t>Gestione personale</t>
  </si>
  <si>
    <t>Servizio di raccolta porta a porta</t>
  </si>
  <si>
    <t>Servizio di spazzamento meccanizzato</t>
  </si>
  <si>
    <t>Servizio di spazzamento manuale e svuotamento cestini</t>
  </si>
  <si>
    <t>Raccolta e trasporto stradale dei rifiuti</t>
  </si>
  <si>
    <t>Salute e sicurezza sul luogo di lavoro</t>
  </si>
  <si>
    <t>Infortuni</t>
  </si>
  <si>
    <t>CPI</t>
  </si>
  <si>
    <t>Comando Provinciale dei Vigili del Fuoco</t>
  </si>
  <si>
    <t>Il Responsabile del sistema integrato si interfaccia con i certificatori in occasione delle visite periodiche per il mantenimento delle certificazioni.</t>
  </si>
  <si>
    <t>RSGI</t>
  </si>
  <si>
    <t>Enti certificatori</t>
  </si>
  <si>
    <t>Gestione sistema integrato</t>
  </si>
  <si>
    <t>Gestione delle non conformità</t>
  </si>
  <si>
    <t>Rilevazione non conformità</t>
  </si>
  <si>
    <t xml:space="preserve">Attività interna a  REA </t>
  </si>
  <si>
    <t xml:space="preserve">Più soggetti coinvolti nel processo di ispezione  </t>
  </si>
  <si>
    <t xml:space="preserve">Peculato (art. 314 c.p.) </t>
  </si>
  <si>
    <t xml:space="preserve">CPI </t>
  </si>
  <si>
    <t xml:space="preserve">- Corruzione per l'esercizio della funzione (art. 318 c.p.)
- Corruzione per un atto contrario ai doveri d'ufficio (art. 319 c.p)
- Concussione (art. 317 c.p.)
- Indebita induzione a dare o promettere utilità (art. 319-quater c.p.)
- Istigazione alla corruzione (art. 322 c.p.)
- Abuso d'ufficio (art. 323 cp)
</t>
  </si>
  <si>
    <t>- Organigramma
- Manuale integrato qualità-ambiente-sicurezza, cap.5 "Responsabilità della direzione"</t>
  </si>
  <si>
    <t>Assunzioni effettuate</t>
  </si>
  <si>
    <t>- La ricognizione delle esigenze del personale viene approvata dall'Amministratore Unico e resa nota all'Odv
- Predisposizione budget di spesa</t>
  </si>
  <si>
    <t>- Regolamento per la selezione esterna del personale (paragrafo "Ricognizione delle esigenze")
- Modello di organizzazione gestione e controllo ex D.Lgs 231/2001
- Piano triennale di prevenzione della corruzione</t>
  </si>
  <si>
    <t>- Regolamento per la selezione esterna del personale (paragrafo "Reclutamento di personale")
- Modello di organizzazione gestione e controllo ex D.Lgs 231/2001
- Piano triennale di prevenzione della corruzione</t>
  </si>
  <si>
    <t>1) Controllo continuo
2) Semestrale</t>
  </si>
  <si>
    <t>1) Assunzioni effettuate
2) Bandi di selezione pubblicati</t>
  </si>
  <si>
    <t>- Regolamento per la selezione esterna del personale (paragrafo "Fase propedeutica alla procedura concorsuale")
- Modello di organizzazione gestione e controllo ex D.Lgs 231/2001
- Piano triennale di prevenzione della corruzione</t>
  </si>
  <si>
    <t>- Regolamento per la selezione esterna del personale (paragrafo "Procedura concorsuale e commissione giudicatrice")
- Modello di organizzazione gestione e controllo ex D.Lgs 231/2001
- Piano triennale di prevenzione della corruzione</t>
  </si>
  <si>
    <t xml:space="preserve">1) RAP
2) RPCT
</t>
  </si>
  <si>
    <t xml:space="preserve">La Commissione elabora le prove di esame conformemente a quanto previsto nel bando di gara ed effettua una valutazione dei requisiti necessari alla partecipazione. </t>
  </si>
  <si>
    <t>- Regolamento per la selezione esterna del personale (paragrafi "Procedura concorsuale e commissione giudicatrice" e "Fase conclusiva della procedura concorsuale")
- Modello di organizzazione gestione e controllo ex D.Lgs 231/2001
- Piano triennale di prevenzione della corruzione</t>
  </si>
  <si>
    <t>Verifiche non effettivamente svolte al fine di agevolare un candidato, ovvero mancata evidenza di requisiti non posseduti e/o dichiarazioni non veritiere</t>
  </si>
  <si>
    <t>- Regolamento per la selezione esterna del personale (paragrafo "Fase conclusiva della procedura concorsuale")
- Modello di organizzazione gestione e controllo ex D.Lgs 231/2001
- Piano triennale di prevenzione della corruzione</t>
  </si>
  <si>
    <t>Dichiarazioni rilasciate dai candidati</t>
  </si>
  <si>
    <t>1) La Commissione verifica il regolare funzionamento delle prove e determina, per ciascun candidato, la rispettiva valutazione di merito. 
2) La Commissione formula la graduatoria definitiva dei candidati che abbiano riportato l'idoneità. 
3) L'Amministratore Unico approva la graduatoria definitiva. La graduatoria viene pubblicata sul sito aziendale e nelle bacheche aziendali.</t>
  </si>
  <si>
    <t>Semestrale</t>
  </si>
  <si>
    <t xml:space="preserve">Semestrale </t>
  </si>
  <si>
    <t>Dipendenti REA</t>
  </si>
  <si>
    <t xml:space="preserve">Software interno per richiesta/autorizzazione ferie </t>
  </si>
  <si>
    <t>Dipenedenti REA</t>
  </si>
  <si>
    <t xml:space="preserve">Numero di straordinari autorizzati </t>
  </si>
  <si>
    <t>Non rilevazione di un comportamento scorretto in modo da non applicare provvedimenti disciplinari al dipendente coinvolto</t>
  </si>
  <si>
    <t xml:space="preserve">Coinvolgimento di più soggetti nell'attività in esame </t>
  </si>
  <si>
    <t xml:space="preserve">Attività interna a REA
</t>
  </si>
  <si>
    <t xml:space="preserve">Coinvolgimento di un soggetto esterno a REA </t>
  </si>
  <si>
    <t xml:space="preserve">Interviste svolte </t>
  </si>
  <si>
    <t xml:space="preserve">Piano annuale di formazione </t>
  </si>
  <si>
    <t xml:space="preserve">File interno per traccaibilità gadget erogati </t>
  </si>
  <si>
    <t>Modulistica su sito web della Società per iscrizione all'albo fornitori</t>
  </si>
  <si>
    <t>Evitare l'iscrizione all'albo di 
fornitori non idonei</t>
  </si>
  <si>
    <t xml:space="preserve">Fornitori </t>
  </si>
  <si>
    <t xml:space="preserve">Rendicontazioni periodiche verso ANAC </t>
  </si>
  <si>
    <t xml:space="preserve">-Piano triennale di prevenzione della corruzione;
-Modello Organizzazione gestione e controllo ex D.Lgs 231/2001; 
- Codice Etico 
</t>
  </si>
  <si>
    <t>RPCT</t>
  </si>
  <si>
    <t xml:space="preserve">Rendicontazione dati raccolta differenziata alla Regione Toscana  </t>
  </si>
  <si>
    <t>RAR gestisce le attività per alcuni Comuni soci  per il riconoscimento della bandiera blu.</t>
  </si>
  <si>
    <t xml:space="preserve">Schede di memoria </t>
  </si>
  <si>
    <t xml:space="preserve">Rendicontazioni nei confronti dei comuni  </t>
  </si>
  <si>
    <t xml:space="preserve">Eventuale foglio di guasto </t>
  </si>
  <si>
    <t xml:space="preserve">Procedura telematica per iscrizione mezzi all'albo </t>
  </si>
  <si>
    <t xml:space="preserve">RAR comunica e inserisce sul portare O.R.So, per tutti i comuni per cui svolgono i servizi, i dati sulla raccolta differenziata alla Regione Toscana entro il 1° marzo di ogni anno. </t>
  </si>
  <si>
    <t>AR, RAR, GIG</t>
  </si>
  <si>
    <t xml:space="preserve">Bimestralmente vengono forniti alle amministrazioni comunali i dati sulla raccolta differenziata.  </t>
  </si>
  <si>
    <t>- D. Lgs. 175/2016 "Testo unico in materia di società a partecipazione pubblica"
- Legge 68/99 "Norme per il diritto al lavoro dei disabili"
- D. Lgs. 165/2001 "Norme generali sull'ordinamento del lavoro alle dipendenze delle amministrazioni pubbliche"
- Coinvolgimento di più soggetti nella fase di ricognizione delle esigenze del personale</t>
  </si>
  <si>
    <t>Misure/controlli da implementare</t>
  </si>
  <si>
    <t xml:space="preserve">1) RAP
1-bis) RPCT
2) OdV
</t>
  </si>
  <si>
    <t>- D. Lgs. 175/2016 "Testo unico in materia di società a partecipazione pubblica"
- Legge 68/99 "Norme per il diritto al lavoro dei disabili"
- D. Lgs. 165/2001 "Norme generali sull'ordinamento del lavoro alle dipendenze delle amministrazioni pubbliche"</t>
  </si>
  <si>
    <t>1, 2) Responsabili apicali
3) RAP
4) AU</t>
  </si>
  <si>
    <t xml:space="preserve">Il Responsabile del Procedimento, secondo le indicazioni del decreto dell'Amministratore Unico, elabora e pubblica il bando di concorso. Il bando deve contenere le informazioni indicate nel "Regolamento per la selezione esterna del personale". Il bando di concorso viene pubblicato sul sito internet aziendale e nelle bacheche aziendali. Viene pubblicato, inoltre, un avviso di selezione contenente gli estremi del bando e l'indicazione della scadenza del termine per la presentazione delle domande su almeno un quotidiano della stampa locale e qualora venga ritenuto necessario sulla stampa nazionale. </t>
  </si>
  <si>
    <t>- Pubblicazione del bando di selezione sul sito web, sezione società trasparente
- Bando di selezione</t>
  </si>
  <si>
    <t>1, 2) RAP
1-bis) RPCT</t>
  </si>
  <si>
    <t>Favoreggiamento di uno specifico candidato tramite una valutazione non oggettiva delle domande pervenute</t>
  </si>
  <si>
    <t>- Pubblicazione del bando di selezione sul sito web, sezione società trasparente
- Bando di selezione
- Verbale del Responsabile del Procedimento
- Modulo sottoscritto dai candidati circa eventuali rapporti di natura familiare con la PA</t>
  </si>
  <si>
    <t>D.Lgs 33/2013 "Riordino della disciplina riguardante il diritto di accesso civico e gli obblighi di pubblicità, trasparenza e diffusione di informazioni da parte delle pubbliche amministrazioni"</t>
  </si>
  <si>
    <t>Prove di esame</t>
  </si>
  <si>
    <t>1, 2) Commissione giudicatrice
3) AU</t>
  </si>
  <si>
    <t>1) Valutazione non oggettiva delle prove al fine di agevolare un particolare candidato 
2) Alterazione della graduatoria al fine di agevolare l'assunzione di uno specifico candidato</t>
  </si>
  <si>
    <t>- Coinvolgimento di più soggetti nella fase di valutazione dei candidati e di approvazione della graduatoria
- D.Lgs 33/2013 "Riordino della disciplina riguardante il diritto di accesso civico e gli obblighi di pubblicità, trasparenza e diffusione di informazioni da parte delle pubbliche amministrazioni"</t>
  </si>
  <si>
    <t>- Verbali della commissione giudicatrice
- Graduatoria formulata dalla commissione e approvata dall'AU e pubblicata sul sito internet aziendale, sezione Società trasparente</t>
  </si>
  <si>
    <t>1) RAP
1-bis, 2) RPCT</t>
  </si>
  <si>
    <t>Assunzione di candidati non seguendo le posizioni presenti in graduatoria</t>
  </si>
  <si>
    <t xml:space="preserve">- Pubblicazione della graduatoria sul sito internet aziendale, sezione Società trasparente. 
- Lettera di assunzione </t>
  </si>
  <si>
    <t>1) Il rapporto di assunzione con i candidati selezionati è formalizzato tramite contratto predisposto dal Responsabile Amministrazione Personale.
2) Il contratto di lavoro viene sottoscritto dall'Amministratore Unico.</t>
  </si>
  <si>
    <t>- RAP
- AU</t>
  </si>
  <si>
    <t>- Modello di organizzazione gestione e controllo ex D.Lgs 231/2001
- Piano triennale di prevenzione della corruzione</t>
  </si>
  <si>
    <t xml:space="preserve">D.Lgs 33/2013 "Riordino della disciplina riguardante il diritto di accesso civico e gli obblighi di pubblicità, trasparenza e diffusione di informazioni da parte delle pubbliche amministrazioni"
</t>
  </si>
  <si>
    <t xml:space="preserve">Lettera di assunzione </t>
  </si>
  <si>
    <t>Assicurare che le assunzione avvengano seguendo le posizioni in graduatoria</t>
  </si>
  <si>
    <t>AU</t>
  </si>
  <si>
    <t>RACQ</t>
  </si>
  <si>
    <t xml:space="preserve">1) L'Agenzia inidividuata in seguito alla procedura di affidamento seleziona il personale sulla base delle richieste specifiche contenute nel disciplinare di gara. 
2) L'Agenzia effettua una prima selezione ed invia una rosa di candidati alla Società. </t>
  </si>
  <si>
    <t>Agenzia Interinale</t>
  </si>
  <si>
    <t>- Modello di organizzazione gestione e controllo ex D.Lgs 231/2001
- Piano triennale di prevenzione della corruzione
- Nel Regolamento per la selezione esterna del personale nonostante sia esclusa la disciplina degli inserimenti in azienda di personale tramite Agenzie di somministrazione nel paragrafo inizale "Scopo e premesse" si sottolinea che per effettuare le selezioni le Agenzie di somministrazione avranno l'obbligo di uniformarsi ai principi richiamati dal regolamento stesso</t>
  </si>
  <si>
    <t xml:space="preserve">Nomina da parte dell'AU di una Commissione interna per la valutazione della rosa dei candidati inviati dall'Agenzia. </t>
  </si>
  <si>
    <t>Assegnazione di un giudizio e/o di un punteggio privilegiato nei confronti di un candidato</t>
  </si>
  <si>
    <t>Verbali della Commissione interna</t>
  </si>
  <si>
    <t>Verificare le condizioni esplicitate nel contratto di lavoro e le condizioni di assunzione espresse nel bando</t>
  </si>
  <si>
    <t>Accordi interni al fine di far risultare la presenza di un soggetto sul posto di lavoro nonostante non sia presente</t>
  </si>
  <si>
    <t>1) La rilevazione delle presenze avviene tramite badge, sia per il personale a tempo determinato, indeterminato che interinale. Il dispositivo elettronico per la rilevazione delle presenze, è posizionato presso l'ingresso della sede di Rosignano e nello spogliatoio, sia nella sede di Cecina. 
2) Nell'ipotesi di assenza del badge il dipendente si deve rivolgere al proprio Responsabile.
3) La richiesta è presentata dal dipendente direttamente sul software. 
4) Il Responsabile provvede ad inserire la presenza sul sistema informatico.</t>
  </si>
  <si>
    <t>1, 2, 3) Dipendenti di REA
4) Responsabili di settore</t>
  </si>
  <si>
    <t xml:space="preserve">- Organigramma
- Manuale integrato qualità-ambiente-sicurezza, cap.5 "Responsabilità della direzione"
- Manuale integrato, cap.6 "Gestione delle risorse"
- PGEN 6.2- Formazione e addestramento </t>
  </si>
  <si>
    <t>Piano triennale di prevenzione della corruzione</t>
  </si>
  <si>
    <t>Posizionamento del dispositivo di timbratura in luoghi ben visibili</t>
  </si>
  <si>
    <t>1) Rilevazione presenze in modo elettronico tramite badge
2) Gestione tramite software dell'inserimento manuale della presenza</t>
  </si>
  <si>
    <t>Evitare che il personale timbri il badge senza svolgere alcuna attività lavorativa</t>
  </si>
  <si>
    <t>Verificare a campione il corretto utilizzo del badge</t>
  </si>
  <si>
    <t>Inserimenti manuali della presenza</t>
  </si>
  <si>
    <t xml:space="preserve">Le missioni/trasferte svolte dai dipendenti di REA sono preventivamente autorizzate verbalmente dal relativo Responsabile.  </t>
  </si>
  <si>
    <t>Responsabile di settore</t>
  </si>
  <si>
    <t>Autorizzazione di missioni non inerenti l'attività aziendale</t>
  </si>
  <si>
    <t>- Organigramma
- Manuale integrato qualità-ambiente-sicurezza, cap.5 "Responsabilità della direzione"
- Manuale integrato, cap.6 "Gestione delle risorse"</t>
  </si>
  <si>
    <t>Formalizzare la gestione delle missioni</t>
  </si>
  <si>
    <t>1) RAP
2) RAM</t>
  </si>
  <si>
    <t>1) Rispetto tempistica
2) Assunzioni effettuate</t>
  </si>
  <si>
    <t xml:space="preserve">1) Dipendenti di REA
2) Responsabili di settore </t>
  </si>
  <si>
    <t>Gestione delle ferie tale da agevolare alcuni dipendenti</t>
  </si>
  <si>
    <t>- Organigramma 
- Manuale integrato qualità-ambiente-sicurezza, cap.5 "Responsabilità della direzione"</t>
  </si>
  <si>
    <t xml:space="preserve">Accordi interni così da far risultare straordinari non effettivamente svolti </t>
  </si>
  <si>
    <t>-Organigramma
- Manuale integrato qualità-ambiente-sicurezza, cap.5 "Responsabilità della direzione"</t>
  </si>
  <si>
    <t xml:space="preserve">1) Autorizzazione successiva allo straordinario inserita all'interno del software 
2) Inserimento dello straordinario in busta paga </t>
  </si>
  <si>
    <t>1) Prevedere un'autorizzazione preventiva allo svolgimento degli straordinari
2) Verificare la presenza delle autorizzazioni degli straordinari</t>
  </si>
  <si>
    <t>Evitare che siano formalizzati straordinari non effettivamente eseguiti ovvero che vengano svolti straordinari per motivi non legati alle necessità aziendali</t>
  </si>
  <si>
    <t xml:space="preserve">1) Ad evento
2) Semestrale </t>
  </si>
  <si>
    <t>1) Dipendenti di REA
2) Responsabile di settore</t>
  </si>
  <si>
    <t>Svolgimento di permessi senza la relativa autorizzazione</t>
  </si>
  <si>
    <t xml:space="preserve">1) In seguito al verificarsi di comportamenti scorretti viene rilevata una NC. 
2) Le NC vengono inviate al RSGI e al Responsabile dell'Ufficio Personale. </t>
  </si>
  <si>
    <t>1,2) Responsabile di settore</t>
  </si>
  <si>
    <t>-Organigramma
- Manuale integrato qualità-ambiente-sicurezza, cap.5 "Responsabilità della direzione"
- PGEN 8.3 - "Gestione delle non confromità"</t>
  </si>
  <si>
    <t xml:space="preserve">Codice Etico </t>
  </si>
  <si>
    <t>Rilevazione NC</t>
  </si>
  <si>
    <t>1) Viene valutato l'eventuale provvedimento disciplinare da applicare da parte del Responsabile di settore, del RSGI e del Responsabile dell'Ufficio Personale. 
2) La proposta dell'applicazione del provvedimento viene inviata all'AU 
3) L'Amministratore Unico applica gli eventuali provvedimenti disciplinari. 
4) Il Responsabile Ufficio Personale predispone e invia la lettera al dipendente soggetto all'azione disciplinare.</t>
  </si>
  <si>
    <t>1) Responsabile di settore, RSGI, RAP 
2) RAP
3) AU 
4) RAP</t>
  </si>
  <si>
    <t>Applicazione di una sanzione disciplinare più lieve rispetto al comportamento tenuto ovvero non applicazione di sanzioni disciplinari</t>
  </si>
  <si>
    <t xml:space="preserve">- Modello di organizzazione gestione e controllo ex D.Lgs 231/2001
- Piano triennale di prevenzione della corruzione
- Codice Etico </t>
  </si>
  <si>
    <t>- Rilevazione NC
- Lettera di comunicazione della sanzione disciplinare</t>
  </si>
  <si>
    <t>Coinvolgimento di più soggetti nell'attività in esame</t>
  </si>
  <si>
    <t>Segnalazioni rilevate</t>
  </si>
  <si>
    <t xml:space="preserve">1) Annualmente vengono definiti gli obiettivi da raggiungere con un accordo sindacale sottoscritto dalle rappresentanze sindacali e dall'Amministratore Unico. 
2) Il Responsabile Ufficio Personale raccoglie i dati da parte dei Responsabili che gestiscono gli obiettivi stabiliti. 
3) Ogni due mesi, i risultati del monitoraggio effettuato vengono portati a conoscenza dei dipendenti. 
4) A fine anno viene verificato l'eventuale raggiungimento degli obiettivi definiti.
5) I risultati sul raggiungimento degli obiettivi sono comunicati alle rappresentanze sindacali.
6) Se l'esito circa il raggiungimento degli obiettivi è positivo viene erogato il premio. </t>
  </si>
  <si>
    <t>1) AU
2) RAP</t>
  </si>
  <si>
    <t>1, 6) AU
2, 3, 5) RAP
4) RAP, Responsabili di settore</t>
  </si>
  <si>
    <t>- Modello di organizzazione gestione e controllo ex D.Lgs 231/2001
- Piano triennale di prevenzione della corruzione
- Accordo sindacale</t>
  </si>
  <si>
    <t xml:space="preserve">- Raccolta dei dati per la verifica degli obiettivi stabiliti </t>
  </si>
  <si>
    <t xml:space="preserve">1) Nell'ipotesi di avanzamento di carriera viene approvato un avviso per la selezione interna. 
2) L'avviso di selezione interna viene pubblicato sul sito internet aziendale. </t>
  </si>
  <si>
    <t>1) Attività interna a REA
2) Candidati interni</t>
  </si>
  <si>
    <t>- Bando
- Pubblicazione del bando sul sito internet aziendale</t>
  </si>
  <si>
    <t>Rispetto termine</t>
  </si>
  <si>
    <t>1,2) Commissione giudicatrice
3) AU</t>
  </si>
  <si>
    <t xml:space="preserve">- Graduatoria finale
- Nomina di una Commisione </t>
  </si>
  <si>
    <t>1) RAP
2) Geofor S.p.A.</t>
  </si>
  <si>
    <t>- Organigramma; 
- Manuale integrato qualità-ambiente-sicurezza, cap.5 "Responsabilità della direzione"</t>
  </si>
  <si>
    <t xml:space="preserve">Report mensile delle ore rilevate tramite timbratura badge. </t>
  </si>
  <si>
    <t xml:space="preserve">Inosservanza di regole procedurali per favorire il riconoscimento di vantaggi a taluni soggetti (es. riconoscimento straordinari) </t>
  </si>
  <si>
    <t xml:space="preserve">I dati dei questionari vengono inserite sul software aziendale al fine di essere analizzati. </t>
  </si>
  <si>
    <t>1) La Società individua un campione di utenti (1% dei residenti di ogni comune) di cui valutare la soddisfazione e lo comunica ad una società esterna a cui è affidata la valutazione della costumer satisfaction. 
2) La valutazione della customer satisfaction è effettuata attraverso questionari telefonici sul campione di utenti individuato da REA, al fine di valutare la soddisfazione dei servizi offerti. 
3) La società esterna invia a REA i dati dei questionari.</t>
  </si>
  <si>
    <t>- Utenti identificati a campione 
- Coinvolgimento di una Società esterna 
- Il Responsabile Comunicazione e Formazione e i Coordinatori dei servizi analizzano i dati inseriti a sistema, così da poter apportare miglioramenti nello svolgimento dei servizi</t>
  </si>
  <si>
    <t>1) RCF
2, 3) Società esterna</t>
  </si>
  <si>
    <t xml:space="preserve">Evitare alterazioni dei dati </t>
  </si>
  <si>
    <t>Svolgere un controllo a campione tra i dati inviati dalla Società esterna e quelli inseriti nel software</t>
  </si>
  <si>
    <t>Agevolazione di un utente privilegiando la sua richiesta piuttosto che quella di altri utenti</t>
  </si>
  <si>
    <t>1, 2) Addetto numero verde</t>
  </si>
  <si>
    <t>1) Le richieste degli utenti, che possono riguardare prenotazione di servizi, ovvero richieste di spostamento di cassonetti, segnalazioni, ecc... vengono raccolte dal centralino aziendale attraverso l'inserimento sul software. Ogni richiesta/segnalazione ha uno specifico codice di inserimento.
2) Nell'ipotesi in cui la richiesta sia relativa alla prenotazione di un servizio gli Addetti del centralino fissano direttamente un appuntamento con l'utente, sulla base del calendario precedentemente caricato dall'Area servizi.</t>
  </si>
  <si>
    <t>- L'Area servizi carica sul software il calendario con la programmazione dei servizi stessi con la definizione del numero massimo dei servizi effettuabili giornalmente
- Le richieste vengono insrite all'interno del software aziendale
- Le richieste degli utenti e le segnalazioni vengono inviate, tramite la stampa cartacea, ai coordinatori dei servizi per la programmazione dell'attività</t>
  </si>
  <si>
    <t>Valutazione soddisfazione utenti</t>
  </si>
  <si>
    <t xml:space="preserve">- REA non entra in gioco nella fase di gestione delle richieste e di consegna delle compostiere. Il comune trasmette alla Società la lista dei possessori di compostiera
- La Società ogni anno deve monitorare almeno il 25% dei possessori di compostiera (nell'arco di quattro anni devono essere monitorati tutti). Il campione annuo viene scelto in modo casuale.  </t>
  </si>
  <si>
    <t xml:space="preserve">1) Il Responsabile Comunicazione e Formazione individua annualmente i soggetti da monitorare. 
2) Un Addetto dell'Ufficio Comunicazione e Formazione effettua le verifiche circa l'effettivo possesso e utilizzo delle compostiere sul campione di utenti individuato. 
3) Al termine della verifica il possessore sottoscrive un modulo.  
4) Al termine delle verifiche viene aggiornato un file con le risultanze delle verifiche svolte. 
5) Annualmente vengono inviati ai Comuni i dati raccolti nel corso delle verifiche. </t>
  </si>
  <si>
    <t>1, 5) RCF
2, 3, 4) Addetto Ufficio Comunicazione e Formazione</t>
  </si>
  <si>
    <t>1, 2, 3) Possessori di compostiera
4) Attività interna a REA
5) Comuni</t>
  </si>
  <si>
    <t>Alterazione dei dati rilevanti durante le verifiche al fine di agevolare un utente</t>
  </si>
  <si>
    <t>Convenzione con i Comuni</t>
  </si>
  <si>
    <t>- Lista dei possessori di compostiera inviata dai Comuni
- Modulo sottoscritto dal possessore della compostiera
- File con le risultanze delle verififìche svolte
- Comunicazione dei dati ai Comuni</t>
  </si>
  <si>
    <t>Verificare a campione la presenza dei moduli sottoscritti dai possessori di compostiera</t>
  </si>
  <si>
    <t>Assicurare un'adeguata gestione delle verifiche</t>
  </si>
  <si>
    <t>Verifiche effettuate</t>
  </si>
  <si>
    <t>1) Annualmente vengono analizzati i dati per definire il piano formativo. 
2) Viene definito ed emesso un piano annuale di formazione.
3) L'Amministratore Unico approva la pianificazione dei corsi di formazione. In caso si verifichino necessità di modifica si provvede all'aggiornamento del piano annuale di formazione.</t>
  </si>
  <si>
    <t>1) RCF
2) RCF, RSPP, RSGI
3) AU (approvazione), RCF (eventuali necessità di aggiornamento del piano di formazione)</t>
  </si>
  <si>
    <t>Programmazione di corsi formativi non necessari all'attività aziendale ma finalizzati ad agevolare un soggetto interno nell'accrescimento delle proprie competenze personali</t>
  </si>
  <si>
    <t>PGEN 6.2- Formazione e addestramento</t>
  </si>
  <si>
    <t xml:space="preserve">- Organigramma 
- Manuale integrato qualità-ambiente-sicurezza, cap.5 "Responsabilità della direzione"
</t>
  </si>
  <si>
    <t>Coinvolgimento di diversi soggetti nella programmazione dell'attività formativs</t>
  </si>
  <si>
    <t>Agevolazione di strutture formative esterne</t>
  </si>
  <si>
    <t>Vengono progettati i corsi e viene definito se svolgere o meno il corso internamente.</t>
  </si>
  <si>
    <t>RCF</t>
  </si>
  <si>
    <t>Viene erogata la formazione, internamente ovvero presso strutture informative.</t>
  </si>
  <si>
    <t xml:space="preserve">Docenti </t>
  </si>
  <si>
    <t>Alterazione dei dati sulla formazione effettuata al fine di far risultare che un dipendente abbia svolto un corso formativo non effettivamente sostenuto</t>
  </si>
  <si>
    <t>- Registrazione attività formativa tramite software Zucchett
- Viene valutata, dove possibile, l'efficacia della formazione esegita. Le modalità di valutazione sono definite in sede di pianificazione. Nell'ipotesi in cui la valutazione sia esito negativo vengono ripetuti i corsi formativi</t>
  </si>
  <si>
    <t>Corsi formativi effettuati</t>
  </si>
  <si>
    <t>1) L'addetta dell'Ufficio Segreteria Generale custodisce le chiavi delle auto aziendali e ha un registro in cui vengono registrati tutti gli utilizzi delle auto. 
2) Per le trasferte o per corsi di formazione fuori dal territorio le richieste di utilizzo delle auto aziendali devono essere presentate almeno il giorno prima (in modo da prenotare l'auto,) con la presentazione di un modulo firmato dal Responsabile di riferimento per l'autorizzazione. 
3) Chi ha la necessità di utilizzare un'auto aziendale deve compilare il relativo registro indicando il proprio nominativo, la data, l'auto utilizzata e la destinazione. Tale registro non deve essere compilato dai responsabili che usano le macchine assegnate loro direttamente (non sono assegnate in fringe benefit, ma con l'intenzione di renderle sempre disponibili per i relativi responsabili). 
4) Il responsabile del dipendente che ha necessità di utilizzare l'auto inserisce la propria autorizzazione sul registro.
5) L'Addetta Ufficio Segreteria rilascia le chiavi dell'auto.
6) Il dipendente che ha utilizzato l'auto aziendale riconsegna le chiavi all'Addetta dell'Ufficio Segreteria.</t>
  </si>
  <si>
    <t>Presa in carico/riconsegna dell'auto aziendale</t>
  </si>
  <si>
    <t>1, 5) ASG
2)  Dipendente (per la prenotazione e la presentazione del modulo), Responsabile di settore (per l'autorizzazione della trasferta)
3, 6) Dipendente interessato all'utilizzo dell'auto
4) Responsabile di settore</t>
  </si>
  <si>
    <t xml:space="preserve">- Registro interno per l'utilizzo delle auto aziendali
- Modulo firmato dal responsabile di riferimento per l'autorizzazione all'utilizzo dell'auto per i dipendenti </t>
  </si>
  <si>
    <t>Le chiavi sono custodite all'interno dell'azienda</t>
  </si>
  <si>
    <t>Indebito riconoscimento di contributi, sussidi e somme di denaro a soggetti terzi</t>
  </si>
  <si>
    <t>- Regolamento per la concessione di contributi, vantaggi economici e patrocini (art.5 "Richiesta e criteri di concessione di contributi e sponsorizzazioni")
- Piano triennale di prevenzione della corruzione
- Modello Organizzazione gestione e controllo ex D.Lgs 231/2001</t>
  </si>
  <si>
    <t>- Decreto AU
- Budget</t>
  </si>
  <si>
    <t>Verificare il rispetto del Regolamento per la concessione di contributi, vantaggi economici e patrocini</t>
  </si>
  <si>
    <t>Assicurare la conformità al Regolamento interno</t>
  </si>
  <si>
    <t>Sponsorizzazione erogate</t>
  </si>
  <si>
    <t>Previsione di indebiti riconoscimenti di di contributi, sussidi e somme di denaro a soggetti terzi</t>
  </si>
  <si>
    <t xml:space="preserve">- Regolamento per la concessione di contributi, vantaggi economici e patrocini (art.5 "Richiesta e criteri di concessione di contributi e sponsorizzazioni" e art 5.1 "Criteri di valutazione")
- Piano triennale di prevenzione della corruzione
- Modello Organizzazione gestione e controllo ex D.Lgs 231/2001 </t>
  </si>
  <si>
    <t xml:space="preserve">Valutazione collegiale delle richieste di sponsorizzazione da parte di una commissione </t>
  </si>
  <si>
    <t>1) Assicurare la conformità al Regolamento interno
2) Evitare l'agevolazione di beneficiari esterni</t>
  </si>
  <si>
    <t>1) Sponsorizzazione 
2) Rispetto tempistica</t>
  </si>
  <si>
    <t>1) Le richieste di contributi/sponsorizzazioni sono presentate mediante la compilazione dell’apposita modulistica presente sul sito e acquisite dall'Ufficio Comunicazione e Formazione.
2) Il Responsabile del Procedimento nomina una commissione composta da tre soggetti.
3) Le richieste vengono valutate da parte di una commissione interna che propone l'eventuale erogazione all'Amministratore Unico.
4) Il contributo/sponsorizzazione è concesso o negato con provvedimento espresso e motivato dell'Organo Amministrativo.
5) Formalizzazione dell'erogazione del contributo/sponsorizzazione tramite contratto.
6) Il beneficiario del contributo/sponsorizzazione deve rendicontare a posteriori l'utilizzo del contributo. La rendicontazione è gestita dall'Ufficio Comunicazione e Formazione.</t>
  </si>
  <si>
    <t>1, 6) Ufficio Comunicazione e Formazione
2) RCF
3) Commissione 
4, 5) AU</t>
  </si>
  <si>
    <t>- Modulistica per richiesta contributo presente sul sito web della Società
- Atto di nomina della Commissione
- Provvedimento dell'AU
- Contratto di sponsorizzazione
- Rendicontazione sull'utilizzo del contributo</t>
  </si>
  <si>
    <t>1) RCF
2) Addetti Area Comunicazione e Formazione</t>
  </si>
  <si>
    <t>1) Vengono erogati gadeget nelle scuole in cui viene svolta attività di educazione ambientale (es. materiale didattico) ovvero in occasione di partecipazione diretta ad eventi di comunicazione. Il Responsabile Comunicazione e Formazione decide i gadget da erogare. 
2) E' presente un file interno in cui viene tenuta traccia dei singoli gadget erogati.</t>
  </si>
  <si>
    <t>1) Utenti
2) Attività interna a REA</t>
  </si>
  <si>
    <t>- Modello Organizzazione gestione e controllo ex D.Lgs 231/2001
- Codice etico</t>
  </si>
  <si>
    <t>Erogazione di gadget non attinenti alle finalità istituzionali e finalizzati ad agevolare soggetti esterni all'organizzazione</t>
  </si>
  <si>
    <t>Verificare il file di gestione dei gadget erogati, al fine di riscontrare situazioni anomale</t>
  </si>
  <si>
    <t>Assicurare un'adeguata gestione dei gadget erogati</t>
  </si>
  <si>
    <t>Gadget erogati</t>
  </si>
  <si>
    <t>1) Entro il mese di novembre di ogni anno i responsabili dei servizi definiscono il loro fabbisogno per i successivi 3 anni, specificando se il fabbisogno richiesto si riferisce alla gestione dei servizi esistenti oppurte allo sviluppo di nuovi servizi.
2) Tutti i fabbisogni manifestati sono aggregati in un file excel e a ciascuno viene associato uno specifico codice.
3) Viene effettuata un'aggregazione per tipologia di affidamento e per ciascuno indicato il RUP.
4) L'Amministratore Unico valuta l'aggregazione effettuata approvando o richiedendo modifiche al file presentatogli.
5) I RUP individuati calendarizzano, nei successivi 3 anni, gli acquisti programmati.
6) L'Amministratore Unico approva il budget degli acquisti.</t>
  </si>
  <si>
    <t>1) Responsabili dei servizi
2) RACQ
3) RACQ, RAM, RATS
4, 6) AU
5) RUP</t>
  </si>
  <si>
    <t>Definizione di un fabbisogno non effettivo</t>
  </si>
  <si>
    <t>- Aggregazione dei diversi fabbisogni in un file excel 
- Ogni fabbisogno ha uno specifico codice
- Budget degli acquisti</t>
  </si>
  <si>
    <t>Evitare casi di frazionamento</t>
  </si>
  <si>
    <t>Fabbisogni manifestati</t>
  </si>
  <si>
    <t>1, 2) RACQ
3) Addetto Ufficio Acquisti</t>
  </si>
  <si>
    <t xml:space="preserve">- Organigramma
- Manuale integrato qualità-ambiente-sicurezza, cap.5 "Responsabilità della direzione" 
</t>
  </si>
  <si>
    <t xml:space="preserve">- Piano triennale di prevenzione della corruzione
- Modello Organizzazione gestione e controllo ex D.Lgs 231/2001
- Regolamento per la gestione dell'elenco fornitori qualificati </t>
  </si>
  <si>
    <t>D. Lgs. 50/2016 "Codice dei contratti pubblici"  e Linee guida ANAC</t>
  </si>
  <si>
    <t xml:space="preserve">1) RCF
2) RPCT </t>
  </si>
  <si>
    <t>1) RACQ
2) RPCT</t>
  </si>
  <si>
    <t>Iscrizioni all'albo fornitori</t>
  </si>
  <si>
    <t>1) E' stato predisposto un albo fornitori a cui è possibile iscriversi attraverso il sito internet aziendale. Le richieste di iscrizione possono essere inoltrate dal 1° gennaio al 30 novembre di ogni anno attraverso la modulistica presente sul sito. 
2) Se la Società, in seguito ad indagini di mercato, individua fornitori che possono essere utilizzati per gli acquisti li invita ad iscriversi all'albo fornitori seguendo la procedura prevista sul sito internet.
3) Le richieste di iscrizione pervenute sono inserite nell'albo fornitori entro il 31 dicembre dell'anno nel corso del quale sono pervenute.</t>
  </si>
  <si>
    <t>1) Responsabile dell'acquisto
2) RACQ</t>
  </si>
  <si>
    <t>Mancata segnalazioni di NC relative alla fornitura eseguita da uno specifico fornitore</t>
  </si>
  <si>
    <t>- Rilevazione NC
- Invio tramite PEC della comunicazione di cancellazione dall'albo fornitori</t>
  </si>
  <si>
    <t>1) I fornitori iscritti che eseguono prestazioni per la Società sono soggetti a valutazione. Eventuali inadempimenti comportano l'apertura di NC, gestiti conformemente a quanto previsto nel Sistema qualità.
2) In caso di gravi inadempienze i fornitori possono essere cancellati dall'albo fornitori. La società comunica al fornitore la cancellazione tramite PEC.</t>
  </si>
  <si>
    <t>- Affidamenti relativi a beni, servizi e lavori non effettivamente necessari per l'organizzazione
- Definizione di una procedura di affidamento che consenta l'agevolazione di un determinato fornitore 
- Definizione di criteri di aggiudicazione che agevolino un determinato fornitore</t>
  </si>
  <si>
    <t xml:space="preserve">- Organigramma
- Manuale integrato qualità-ambiente-sicurezza, cap.5 "Responsabilità della direzione"
</t>
  </si>
  <si>
    <t>Determina a contrarre</t>
  </si>
  <si>
    <t>Scelta del fornitore in modo diretto e senza la richiesta di preventivi anche in assenza di specifiche motivazioni al fine di agevolarlo</t>
  </si>
  <si>
    <t>Determina di aggiudicazione</t>
  </si>
  <si>
    <t>1) Rispetto tempistica aggiornamento
2) Affidamenti diretti effettuati senza la richiesta di più preventivi</t>
  </si>
  <si>
    <t>Per gli affidamenti sotto 40.000 euro non affidati direttamente ad un unico fornitore viene inviata via PEC una richiesta di preventivi ad almeno tre fornitori individuati nell'albo fornitori.</t>
  </si>
  <si>
    <t>Richiesta di invito indirizzata a determinati fornitori al fine di agevolare l'aggiudicazione dell'affidamento da parte di uno specifico fornitore</t>
  </si>
  <si>
    <t>- Richiesta di più preventivi inviata ad almeno tre fornitori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</si>
  <si>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 D. Lgs. 50/2016 "Codice dei contratti pubblici"  e Linee guida ANAC
- D.Lgs 33/2013 "Riordino della disciplina riguardante il diritto di accesso civico e gli obblighi di pubblicità, trasparenza e diffusione di informazioni da parte delle pubbliche amministrazioni"</t>
  </si>
  <si>
    <t>1) Rispetto tempistica aggiornamento
2) Affidamenti diretti effettuati con la richiesta di più preventivi</t>
  </si>
  <si>
    <t>1) Vengono esaminate le offerte pervenute.
2) Viene comunicato l'esito della selezione ai fornitori invitati.</t>
  </si>
  <si>
    <t>1) RUP/DEC
2) RACQ</t>
  </si>
  <si>
    <t>- Divulgare inforamazioni sulle offerte pervenute a terzi soggetti interessati all'aggiudicazione della fornitura 
- Non utilizzo di criteri oggettivi e trasparenti nella valutazione delle offerte, al fine di agevolare un determinato fornitore</t>
  </si>
  <si>
    <t>- Offerte pervenute
- Comunicazione inviata ai fornitori</t>
  </si>
  <si>
    <t>1) Rispetto tempistica aggiornamento</t>
  </si>
  <si>
    <t>- Invito via PEC a più operatori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</si>
  <si>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Selezione del fornitore tramite procedura negoziata</t>
  </si>
  <si>
    <t>Vengono inviati via PEC gli inviti a presentare offerta al numero di operatori previsto dal Codice degli appalti per l'importo e la tipologia di affidamento.</t>
  </si>
  <si>
    <t>- RUP (sottoscrizione richiesta di preventivo) 
- RACQ (invio richieste)</t>
  </si>
  <si>
    <t>Nomina di una commissione con specifici conflitti di interesse verso un fornitore al fine di agevolare l'aggiudicazione dell'affidamento a quest'ultimo</t>
  </si>
  <si>
    <t>- Piano triennale di prevenzione della corruzione
- Modello Organizzazione gestione e controllo ex D.Lgs 231/2001</t>
  </si>
  <si>
    <t>Atto di nomina della Commissione</t>
  </si>
  <si>
    <t>L'Amministratore Unico nomina il seggio di gara e la Commissione.</t>
  </si>
  <si>
    <t>Verificare eventuali anomalie nel processo di affidamento tramite procedura negoziata</t>
  </si>
  <si>
    <t>Affidamenti tramite procedure negoziate</t>
  </si>
  <si>
    <t>Verificare a campione la documentazione relativa alle procedure negoziate effettuate, verificando gli operatori invitati, le offerte pervenute, i verbali della commissione, la proposta di aggiudicazione, l'aggiudicazione definitiva</t>
  </si>
  <si>
    <t>1) Il seggio di gara valuta la documentazione amministrativa.
2) La Commissione esamina le offerte pervenute ed effettua una valutazione sulla base dei criteri precedentemente determinati.
3) La Commissione presenta una proposta di aggiudicazione.
4) Il RUP presenta la proposta di aggiudicazione all'Amministratore Unico.
5) L'Amministratore Unico approva l'aggiudicazione definitiva.
6) Il contratto con l'aggiudicatario è sottoscritto dall'Amministratore Unico.</t>
  </si>
  <si>
    <t>1) Seggio di gara
2, 3) Commissione
4) RUP
5, 6) AU</t>
  </si>
  <si>
    <t>- Offerte pervenute
- Verbali della commissione
- Proposta di aggiudicazione
- Aggiudicazione definitiva dell'AU
- Contratto sottoscritto con il fornitore</t>
  </si>
  <si>
    <t xml:space="preserve">Porre in essere comportamenti al fine di rilevare lavori non eseguiti o forniture non conformi agli standard di qualità richiesti </t>
  </si>
  <si>
    <t>Foglio di lavoro</t>
  </si>
  <si>
    <t xml:space="preserve">Porre in essere comportamenti al fine di rilevare forniture di servizi non eseguite o forniture non conformi agli standard di qualità richiesti </t>
  </si>
  <si>
    <t xml:space="preserve">Porre in essere comportamenti al fine di rilevare forniture non eseguite o non conformi agli standard di qualità richiesti </t>
  </si>
  <si>
    <t>1) Rispetto tempistica aggiornamento
2) Fatture per servizi contabilizzate</t>
  </si>
  <si>
    <t>1) Rispetto tempistica aggiornamento
2) Fatture per beni contabilizzate</t>
  </si>
  <si>
    <t xml:space="preserve">Relazione dove vengono indicate le motivazioni della variante </t>
  </si>
  <si>
    <t>1) Rispetto tempistica aggiornamento
2) Varianti effettuate</t>
  </si>
  <si>
    <t>Rispetto termine aggiornamento</t>
  </si>
  <si>
    <t>Gestione ricezione omaggi</t>
  </si>
  <si>
    <t>Soggetti che erogano l'omaggio</t>
  </si>
  <si>
    <t>Ricezione dell'omaggio per favorire un terzo soggetto nell'aggiudicazione di affidamenti, in fase di assunzione o per altro atto che gli conferisce un'utilità monetaria o non. La condotta avviene violando le norme di legge o le procedue interne della società</t>
  </si>
  <si>
    <t>Codice etico</t>
  </si>
  <si>
    <t>Affidamento di consulenze</t>
  </si>
  <si>
    <t>Consulenti</t>
  </si>
  <si>
    <t>Affidamento di incarichi di consulenza non necessari a specifici professionisti esterni</t>
  </si>
  <si>
    <t>1) L'Ufficio Contabilità Generale e Analitica verifica la presenza del visto sulle fatture passive, verifica la presenza di un corrispondente ordine e la corrispondenza dell'importo fatturato con quanto concordato. 
2) L'ufficio Contabilità Generale e Analitica predispone sul programma di contabilità il file contenente le fatture da pagare. 
3) Il Responsabile amministrazione finanza e controllo invia il pagamento tramite remote banking.</t>
  </si>
  <si>
    <t>1,2) Ufficio Contabilità generale e analitica
3) RAM</t>
  </si>
  <si>
    <t>1, 2) Attività interna a REA
3) Fornitori</t>
  </si>
  <si>
    <t>- Fatture vistate
- Scadenziario dei pagamenti sul gestionale della contabilità
- Pagamento tramite remote banking</t>
  </si>
  <si>
    <t>1) Rispetto tempistica aggiornamento
2) Pagamenti effettuati</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</si>
  <si>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Peculato (art.314 c.p.)</t>
  </si>
  <si>
    <t>- Pagamenti a fronte di acquisti inesistenti
- Pagamenti per ammontari superiori al valore della fattura effettiva
- Avvantaggiare un fornitore nei tempi di pagamento dietro riconoscimento di denaro o altra utilità
- Approprazione da parte del personale aziendale di fondi di RE</t>
  </si>
  <si>
    <t>1) Il Responsabile Ufficio Personale invia le buste paga definitive al Responsabile Amministrazione finanza e controllo.
2) Il Responsabile Amministrazione finanza e controllo effettua il pagamento degli stipendi tramite bonifico bancario.</t>
  </si>
  <si>
    <t>Pagamento di uno stipendio di ammontare superiore rispetto a quello previsto da contratto</t>
  </si>
  <si>
    <t xml:space="preserve">- Utilizzo del badge per la verifica delle presenze 
- Autorizzazione al pagamento degli sraordinari
- Buste paga
- Estratto conto bancario
- Contratto di lavoro
</t>
  </si>
  <si>
    <t>- Piano triennale di prevenzione della corruzione
- CCNL</t>
  </si>
  <si>
    <t xml:space="preserve">1) Eventuali anticipi sullo stipendio devono essere richiesti dai dipendenti nel mese di competenza.
2) L'amministratore Unico approva la richiesta di anticipo.
3) L'anticipo viene erogato dal Responsabile amministrazione finanza e controllo tramite bonifico bancario.
4) Il Responsabile amministrazione finanza e controllo informa l'Ufficio del personale dell'anticipo effettuato. </t>
  </si>
  <si>
    <t>1) Dipendenti
2) AU
3, 4) RAM</t>
  </si>
  <si>
    <t>Erogazione di anticipi sullo stipendio
dietro accordi con il dipendente e senza l'autorizzazione dell'AU</t>
  </si>
  <si>
    <t xml:space="preserve">Piano triennale di prevenzione della corruzione
</t>
  </si>
  <si>
    <t>- Bonifico bancario per erogazione anticipo</t>
  </si>
  <si>
    <t>- Approvazione dell'AU della richiesta di anticipo</t>
  </si>
  <si>
    <t>Verificare a campione la presenza dell'autorizzazione dell'AU al pagamento di anticipi sullo stipendio</t>
  </si>
  <si>
    <t>Assicurare la presenza dell'autorizzazione al pagament di anticipi al personale</t>
  </si>
  <si>
    <t>Anticipi predisposti</t>
  </si>
  <si>
    <t>1) Il fornitore invia la comunicazione di modifica dell'IBAN su cui effettuare i pagamenti.
2) Gli Addetti dell'Ufficio Contabilità generale e analitica modificano l'anagrafica del fornitore sul programma della contabilità.</t>
  </si>
  <si>
    <t>1) Fornitori
2) Addetti Ufficio Contabilità generale e analitica</t>
  </si>
  <si>
    <t>Inserimento di un IBAN diverso in modo da far arrivare il pagamento ad un soggetto diverso dall'effettivo destinatario</t>
  </si>
  <si>
    <t xml:space="preserve">- Comunicazionen di modifica IBAN da parte del fornitore 
- Programma di gestione della contabilità in cui viene inserita l'anagrafica del fornitore </t>
  </si>
  <si>
    <t>RAM</t>
  </si>
  <si>
    <t xml:space="preserve">1,2) RAM
3) Addetti Ufficio Contabilità generale e analitica </t>
  </si>
  <si>
    <t>Erogante leasing</t>
  </si>
  <si>
    <t>Pagamento di fatture di imposto superiore rispetto a quanto definito nel contratto di leasing, al fine di avvantaggiare la società di leasing</t>
  </si>
  <si>
    <t xml:space="preserve">- Contratti di leasing
- Fatture  canone periodico
- Registrazioni contabili 
</t>
  </si>
  <si>
    <t>Rischio di appropriazione indebita da parte di singoli dipendenti o collaboratori aziendali, ovvero da parte di terzi con complicità da parte di dipendenti o collaboratori di REA</t>
  </si>
  <si>
    <t>1) Costituzione/reintegrazione del fondo cassa con deposito contanti in cassa attraverso prelievi dai c/c bancari della Società.
2) Il Responsabile Amministrazione Finanza e Controllo può effettuare direttamente spese economali o minute attingendo dal fondo cassa, nei limiti da questo definiti.
3) Se l'ammontare complessivo annuale delle spese economali e minute supera 25.000 euro per poter effettuare ulteriori spese è necessaria una preventiva approvazione dell'Amministratore Unico.
4) Il Responsabile Amministrazione finanza e controllo registra tutte le operazioni di cassa su un giornale cronologico.
5) Vengono effettuate le registrazioni contabili conseguenti ai movimenti di cassa.</t>
  </si>
  <si>
    <t>- Prelievi dal fondo cassa  
- Il Responsabile Amministrazione finanza e controllo registra tutte le operazioni di cassa su un giornale cronologico
- Vengono effettuate le registrazioni contabili conseguenti ai movimenti di cassa</t>
  </si>
  <si>
    <t>- Il Revisore contabile supervisiona e ove necessario verifica la regolarità delle attività del Responsabile e può chiedergli in qualunque momento informazioni relative sia alle singole operazioni contabili sia ai rendiconti periodici
- Se l'ammontare complessivo annuale delle spese economali e minute supera 25.000 euro per poter effettuare ulteriori spese è necessaria una preventiva approvazione dell'Amministratore Unico</t>
  </si>
  <si>
    <t>1) Dipendenti di REA
2, 3) RAM</t>
  </si>
  <si>
    <t>1) Il personale aziendale richiede al Responsabile Amministrazione finanza e controllo un anticipo in contanti per sostenere spese attinenti all'attività aziendale.
2) Il Responsabile Amministrazione Finanza e Controllo verifica che l'importo da anticipare sia riconducibile alla categoria di spese economali e minute e che rientri nei limiti stabiliti dal Regolamento per le spese minute e dalla normativa vigente.
3) In caso la verifica abbia esito positivo il Responsabile Amministrazione Finanza e Controllo anticipa al personale aziendale le somme richieste.</t>
  </si>
  <si>
    <t xml:space="preserve">Rimborso di spese non rimborsabili poiché non supportate da adeguata documentazione ovvero perché non inerenti missioni svolte per finalità istituzionali </t>
  </si>
  <si>
    <t>Erogazione di anticipi non inerenti spese aziendali</t>
  </si>
  <si>
    <t>- Il personale aziendale porta all'Ufficio amministrativo adeguata documentazione fiscale attinente le spese sostenute.
- Movimentazioni fondo economale
- Regolamento per le spese minute</t>
  </si>
  <si>
    <t>- Modulo per  rimborso spese
- Documentazione presentata per il rimborso 
- Movimentazioni fondo economale
- Regolamento per le spese minute</t>
  </si>
  <si>
    <t>Affari legali e contenzioso</t>
  </si>
  <si>
    <t>Soggetti esterni/dipendenti della Società</t>
  </si>
  <si>
    <t>Chiusura del contenzioso su basi immotivate in seguito al ricevimento di denaro o altra utilità</t>
  </si>
  <si>
    <t xml:space="preserve">- Piano triennale di prevenzione della corruzione
- Modello Organizzazione gestione e controllo ex D.Lgs 231/2001 </t>
  </si>
  <si>
    <t>Utilizzo da parte dei dipendenti della rete fissa e della internet diREA per finalità estranee all'attività lavorativa</t>
  </si>
  <si>
    <t>1) I responsabili di area evidenziano al Responsabile ICT le eventuali necessità di accesso ad alcuni siti internet da parte dei dipendenti della propria Area.
2) Il Responsabile ICT applica gli accessi richiesti dai responsabili (ad esempio all'utilizzo dei socila network per i dipendenti dell'area comunicazione).
3) Il Responsabile ICT verifica le fatture per la telefonia fissa e la rete internet al fine di evidenziare eventuali spese anomale e le vista per accertarne la conformità.</t>
  </si>
  <si>
    <t>1) Responsabili di Area
2, 3) RICT</t>
  </si>
  <si>
    <t>Fatture telefonia fissa</t>
  </si>
  <si>
    <t>Limiti di accesso ai siti internet</t>
  </si>
  <si>
    <t>Codice Etico</t>
  </si>
  <si>
    <t>Evitare l'uso improprio dei beni aziendali</t>
  </si>
  <si>
    <t>1, 3) RPCT 
2) ASG</t>
  </si>
  <si>
    <t>1) L'esigenza di dare una linea telefonica ad una persona viene espressa, tramite mail o verbalmente, dal Responsabile di area dell'interessato, al Responsabile ICT. 
2) Il Responsabile ICT  aggiunge la linea telefonica al contratto per la telefonia mobile già in essere, con il piano tariffario corrispondente alle esigenze lavorative e alla mansione. 
3) Il Responsabile ICT assegna al dipendente un dispositivo mobile di fascia diversa a seconda delle esigenze lavorative.
4) Il Responsabile ICT informa il dipendente di ciò che è compreso nel piano tariffario.
5) Il Responsabile ICT verifica le fatture per la telefonia mobile al fine di evidenziare eventuali spese anomale e le vista per accertarne la conformità.</t>
  </si>
  <si>
    <t>1) Responsabili di Area
2, 3, 4, 5) RICT</t>
  </si>
  <si>
    <t>Utilizzo da parte dei dipendenti dei cellulari aziendali per finalità estranee all'attività lavorativa</t>
  </si>
  <si>
    <t>Fatture telefonia mobile</t>
  </si>
  <si>
    <t xml:space="preserve">L'esigenza di dare una linea telefonica ad una persona viene espressa, tramite mail o verbalmente, dal Responsabile di area dell'interessato, al Responsabile ICT. </t>
  </si>
  <si>
    <t>Nell'ipotesi in cui fosse necessario assegnare, per esigenze lavorative, un PC portatile ad un soggetto il responsabile dell'area invia una specifica richiesta al Responsabile ICT.</t>
  </si>
  <si>
    <t>Responsabili di Area</t>
  </si>
  <si>
    <t>Il Responsabile di Area invia specifica richiesta di assegnazione dell'harware a RICT</t>
  </si>
  <si>
    <t>RICT</t>
  </si>
  <si>
    <t>Distribuzioni di informazioni riservate dietro ricezione di denaro o altra utilità</t>
  </si>
  <si>
    <t>Credenziali modificate periodicamente dall'utente</t>
  </si>
  <si>
    <t>Possibilità di accedere solo ad alcune informazioni aziendali attinenti all'attività di propria competenza</t>
  </si>
  <si>
    <t xml:space="preserve">- Distribuzioni di informazioni riservate dietro ricezione di denaro o altra utilità
- Abilitazione a determinate cartelle di rete dietro accordi personali </t>
  </si>
  <si>
    <t>1) RPCT 
2) RICT</t>
  </si>
  <si>
    <t>1) La Società ha stipulato un accordo sindacale per l'utilizzo dell'impianto di videosorveglianza. 
2) La Società ha stipulato un contratto con la società di vigilanza, la prima ad intervenire nel caso scatti l'allarme presso la sede di REA. 
3) La società di vigilanza avverte l'addetto alle emergenze di REA e inoltre viene inviato un sms al RICT e uno al RSPP.  
4) Settimanalmente vengono sovrascritti i filmati delle telecamere di videosorveglianza.
5) Nell'ipotesi in cui dovessero essere visionati dei filmati il Responsabile di area effettua una richiesta al Responsabile ICT.
6) Il Responsabile ICT visiona i filmati.</t>
  </si>
  <si>
    <t xml:space="preserve">1,2) Amministratore Unico
3) Società di Vigilanza  
4, 6) RICT 
5) Responsabile area </t>
  </si>
  <si>
    <t>Alterazione dei contenuti dei filmati</t>
  </si>
  <si>
    <t xml:space="preserve">- Accordo sindacale per utilizzo impianti 
di video-sorveglianza
- Contratto con società di vigilanza; 
- Settimanalmente vengono sovrascritti i filmati
 </t>
  </si>
  <si>
    <t>1) Effettuazione rifornimento sui mezzi
2) Rendicontazione e verifica rifornimento sui mezzi</t>
  </si>
  <si>
    <t>1) La Società ha predisposto una convenzione con cinque distributori Eni.
2) Ogni veicolo è dotato di una scheda carburante ed ogni dipendente utilizza un codice autista e una password personale per effettuare rifornimento. 
3) Se la scheda carburante non funziona il dipendente deve contattare GTA al fine di richiere l'autorizzazione all'effettuazione di carburante. 
4) In caso di carburante effettuato senza la tessera carburante ENI invia alla Società la fattura.
5) Ogni 15 giorni Eni invia le fatture in cui viene evidenziato il dipendente che ha effetuato il rifornimento e i litri.
6) Le fatture vengono verificate da GTA. 
7) Le fatture vengono contabilizzate.</t>
  </si>
  <si>
    <t>1) AU
2, 3) Dipendenti 
4, 5) Fornitore
6) GTA
7) Addetti Ufficio Contabilità generale e analitica</t>
  </si>
  <si>
    <t xml:space="preserve">1, 2) Distributore ENI 
3, 4, 5, 6, 7) Attività interna a REA </t>
  </si>
  <si>
    <t>Utilizzo del carburante per scopi personali</t>
  </si>
  <si>
    <t>- Scheda carburante all'interno di ogni mezzo
- Codice autista e password per ogni dipendente per poter effettuare rifornimento
- Fatture ENI</t>
  </si>
  <si>
    <t>- Convenzione con 5 distributori ENI 
- Se la scheda carburante non funziona il dipendente deve contattare GTA al fine di richiere l'autorizzazione all'effettuazione di carburante</t>
  </si>
  <si>
    <t xml:space="preserve">- Manifestazione di un fabbisogno non effettivo per favorire l'assunzione di determinati soggetti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il soggetto che evidenzia il fabbisogno del personale ad evidenziare un fabbisogno non effettivo </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</si>
  <si>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Rivelazione ed utilizzazione di segreti di ufficio (art. 326 c.p.)</t>
  </si>
  <si>
    <t>1) Predisposizione delle prove di esame con una modalità tale da agevolare un particolare candidato
2) Valutazione non oggettiva dei requisiti  necessari alla partecipazione, al fine di agevolare un candidato
3) Comunicazione anticipata della prova di selezione ad un candidato, al fine di favorire lo stesso</t>
  </si>
  <si>
    <t>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t>
  </si>
  <si>
    <t>- Nomina, o influenza sulla nomina, dei membri che compongono la commissione al fine di ottenere l'assunzione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</si>
  <si>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Inserimento della figura ad un livello contrattuale non corrispondente con le effettive mansioni svolte da quest'ultima e con quanto previsto nel bando di selezione</t>
  </si>
  <si>
    <t>Manipolazione del processo di selezione del personale, ovvero mancata applicazione delle regole procedurali a garanzia della trasparenza e dell’imparzialità della selezione allo scopo di reclutare candidati particolari</t>
  </si>
  <si>
    <t>- Riconoscimento di progressioni economiche o di carriera, accordate illegittimamente allo scopo di agevolare dipendenti/candidati particolari
- Ricezione di denaro o altra utilità, anche mediante induzione verso soggetti interessati alla progressioni economiche o di carriera, finalizzata al riconoscimento illegittimo di promozioni o aumenti a particolari dipendenti</t>
  </si>
  <si>
    <t>- Nomina, o influenza sulla nomina, dei membri che compongono la commissione al fine di ottenere la progressione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</si>
  <si>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 xml:space="preserve">Riconoscimento di premi al  personale non supportati da criteri oggettivi ed evidenti.  </t>
  </si>
  <si>
    <t>Abusi nell'ammissione di varianti in corso di esecuzione del contratto per garantire indebita utilità all'appaltatore</t>
  </si>
  <si>
    <t>Favoreggiamento, anche attraverso l'omesso controllo o la mancata applicazione di clausole che prevedano il divieto di subappalto (quanto previste da norme di legge o consigliate per la criticità degli affidamenti), di accordi collusivi tra le imprese partecipanti ad una gara che, utilizzando il meccanismo del subappalto, illecitamente, distribuiscono i vantaggi derivanti dall'affidamento. Oltre che con l'accordo, tale condotta potrebbe potenzialmente realizzarsi anche a mezzo di induzione del potenziale fornitore</t>
  </si>
  <si>
    <t>1) RAR predispone e compila le schede di caratterizzazione dei rifiuti prodotti dalla Società.
2) In caso di presenza di "Codici a specchio" RAR decide se acquisire delle analisi chimiche al fine di determinare le pericolosità o meno del rifiuto.</t>
  </si>
  <si>
    <t>RAR</t>
  </si>
  <si>
    <t>Abuso d'ufficio (art. 323 cp)</t>
  </si>
  <si>
    <t>1) Impianto
2) Attività interna a REA</t>
  </si>
  <si>
    <t>Produzione di documentazione non veritiera o l'omessa comunicazione di informazioni dovute</t>
  </si>
  <si>
    <t xml:space="preserve">Modello Organizzazione gestione e controllo ex D.Lgs 231/2001; </t>
  </si>
  <si>
    <t xml:space="preserve">- Schede caratterizzazione rifiuto
- Analisi chimiche in caso di Codici a Specchio cosi' da evidenziare la pericolosità o meno del rifiuto  </t>
  </si>
  <si>
    <t>1) RAR gestisce la tenuta dei registri di carico e scarico, registrando i movimenti in entrata e in uscita.
2)RAR archivia i registri di carico e scarico secondo quanto previsto dal D. Lgs. 152/2006.</t>
  </si>
  <si>
    <t xml:space="preserve">- ISTR GEN 03- Gestione centri di raccolta  
- Modello Organizzazione gestione e controllo ex D.Lgs 231/2001
</t>
  </si>
  <si>
    <t xml:space="preserve">- Registri carico/scarico </t>
  </si>
  <si>
    <t>- Le eventuali analisi vengono svolte da un laboratorio esterno accreditato
- D. Lgs. 152/2006 "Norme in materia ambientale"</t>
  </si>
  <si>
    <t>D. Lgs. 152/2006 "Norme in materia ambientale"</t>
  </si>
  <si>
    <t xml:space="preserve">Il Responsabile amministrativo rifuiti si ocupa della predisposizione e presentazione del MUD, sia per la Società che per i Comuni per i quali effettuano i servizi. </t>
  </si>
  <si>
    <t>MUD</t>
  </si>
  <si>
    <t>Comuni soci</t>
  </si>
  <si>
    <t>Modello Organizzazione gestione e controllo ex D.Lgs 231/2001</t>
  </si>
  <si>
    <t>- Modello Organizzazione gestione e controllo ex D.Lgs 231/2001
- Convenzione con i Comuni Soci</t>
  </si>
  <si>
    <t>1) L'installazione delle fotocamere ambientali è effettuata da AR, GIG e RAR, dietro indicazione della Polizia Municipale.
2) Due volte alla settimana vengono cambiate le batteria delle fotocamere e acquisite le schede di memoria.
3) Le schede di memoria vengono consegnate, senza essere visionate, alla Polizia Municipale.</t>
  </si>
  <si>
    <t>Alterazione dei video presenti nelle schede di memoria delle fotocamere al fine di non far emergere comportamenti irregolari di determinati soggetti</t>
  </si>
  <si>
    <t>Convenzione con i comuni</t>
  </si>
  <si>
    <t>L'acquisizione delle schede di memoria avviene sempreda parte di più soggetti contemporaneamente</t>
  </si>
  <si>
    <t>1) AU
2) Consorzi 
3) RAR 
4) Soggetto presente al campionamento</t>
  </si>
  <si>
    <t>Consorzi</t>
  </si>
  <si>
    <t>Traffico di influenze illecite (art. 346 bis c.p.)</t>
  </si>
  <si>
    <t xml:space="preserve">Sfruttamento di relazioni esistenti con un pubblico ufficiale o con un incaricato di un pubblico servizio, al fine di farsi dare o promettere denaro o altro vantaggio patrimoniale come prezzo per non evidenziare l'effettiva qualità del rifiuto sottoposto a campionamento </t>
  </si>
  <si>
    <t>- 'Contratti con i consorzi
- Certificato merceologico</t>
  </si>
  <si>
    <t>1) Vengono stipulati accordi con i consorzi CONAI. 
2) I consorzi effettuano dei campionamenti periodici dei rifiuti al fine di verificare la fascia di qualità del rifiuto stesso.
3) RAR partecipa ai campionamenti effettuati dai consorzi.
4) Ad ogni campionatura viene rilasciato un certificato merceologico che viene sottoscritto da colui che assiste al campionamento, se presente</t>
  </si>
  <si>
    <t xml:space="preserve">- Piano triennale di prevenzione della corruzione
- Modello Organizzazione gestione e controllo ex D.Lgs 231/2001
- Convenzioni con i comuni soci 
</t>
  </si>
  <si>
    <t>1) RAR gestisce le scadenze delle autorizzazioni attraverso un gestionale in cui sono inserite le diverse autorizzazioni in corso rilasciate alla Società.
2) In occasione della scadenza delle autorizzazioni provvede ad effettuare le attività necessarie per il rinnovo, confrontandosi con i Responsabili dei servizi e con RATS</t>
  </si>
  <si>
    <t>1) Attività interna a REA
2) Ente che rilascia l'autorizzazione</t>
  </si>
  <si>
    <t xml:space="preserve">- Piano triennale di prevenzione della corruzione
- Modello Organizzazione gestione e controllo ex D.Lgs 231/2001
</t>
  </si>
  <si>
    <t>Gestionale in cui sono inserite le diverse autorizzazioni rilasciate con le relative scadenze</t>
  </si>
  <si>
    <t xml:space="preserve">1) L'accesso al centro di raccolta di Rosignano avviene elettronicamente tramite lettura del codice fiscale dell'utente. 
2) L'addetto del CdR registra ciò che viene scaricato e la tipologia di rifiuto.
3) Per i centri di raccolta di Cecina e Montescudaio (gli altri due CdR a controllo diretto oltre a Rosignano) viene effettuata un'autocerficazione (in modo cartaceo) dall'utente al fine di attestare la facoltà di poter scaricare nel centro. 
4) Gli addetti al centro di raccolta informano gli utenti su dove scaricare il rifiuto. </t>
  </si>
  <si>
    <t>- Modello Organizzazione gestione e controllo ex D.Lgs 231/2001
- ISTR GEN 03 - Gestione Centri di raccolta comunali
- ISTR Q. 148 - Conferimenti presso centri di raccolta</t>
  </si>
  <si>
    <t>- Registro di carico/scarico
- Accesso al centro di raccolta tramite codice fiscale (per Cdr Rosignano) o tramite autocertificazione (per Cecina e Montescudaio)</t>
  </si>
  <si>
    <t>1) Per richiedere il ritiro domiciliare l'utente chiama il numero verde. 
2) Il supporto tecnico amministrativo (STA) , sulla base della programmazione giornaliera dei servizi e delle richieste inserite dal numero verde, effettua un'associazione mezzi/risorse. A tal fine ha un collegamento con il programma dell'officina e l'evidenza della presenza del personale.
3) RATS e RCRD verificano la programmazione effettuata tramite software al fine di verificarne l'adeguatezza ed effettuare eventuali rettifiche.
4) Giornalmente vengono emessi dei buoni di servizio. 
5) Agli addetti viene indicato dove stoccare i rifiuti ritirati (se al CdR ovvero all'impianto di destino). 
6) Vengono ritirati i rifiuti e portati dove indicato dal RCRD.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
11) La consuntivazione delle attività svolte viene condivisa con il numero verde.</t>
  </si>
  <si>
    <t>1) Utente
2) STA 
3) RATS, RCRD
4, 8, 9, 10, 11) RCRD
5, 6, 7) Addetti</t>
  </si>
  <si>
    <t>- Modello Organizzazione gestione e controllo ex D.Lgs 231/2001
- Convenzione con i comuni</t>
  </si>
  <si>
    <t>- Programma gestionale interno per la programmazione dei servizi 
- Buoni di servizio
- Schede di lavoro giornaliere</t>
  </si>
  <si>
    <t>- Coinvolgimento di più soggetti per lo svolgimento dell'attività
- Il Responsabile di servizio verifica le schede di lavoro giornaliere
- Le schede di lavoro giornaliere vengono consegnate a STA per la consuntivazione</t>
  </si>
  <si>
    <t>1) Arrivano le segnalazioni di rifiuti abbandonati al numero verde.
2) Il numero verde comunica le segnalazioni al Responsabile centri di raccolta e raccolta a domicilio.
3) Viene programmata la raccolta dei rifiuti abbandondati sulla base di quanto regolamento dal Comune di riferimento.
4) STA effettua un'associazione mezzi/risorse. A tal fine ha un collegamento con il programma dell'officina e l'evidenza della presenza del personale.
5) RATS e RCRD verificano la programmazione effettuata tramite software al fine di verificarne l'adeguatezza ed effettuare eventuali rettifiche.
6) Giornalmente vengono emessi dei buoni di servizio. Gli addetti viene indicato dove stoccare i rifiuti ritirati (se al CdR ovvero all'impianto di destino)
7) Vengono ritirati i rifiuti e portati dove indicato dal RCRD.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
12) La consuntivazione delle attività svolte viene condivisa con il numero verde.</t>
  </si>
  <si>
    <t xml:space="preserve">1) Utenti
2) Numero verde 
3, 6, 10, 11, 12) RCRD
4) STA
5) RATS, RCRD
7, 8, 9) Operatori
</t>
  </si>
  <si>
    <t>1) Gli utenti non domestici che ne abbiano necessità richiedono la dotazione di contenitori per l'organico.
2) Agli utenti gli vengono forniti i contenitori.
3) Gli utenti vengono informati sui giri di raccolta.
4) I giri di raccolta sono formalizzati sul gestionale.
5) STA, sulla base della programmazione giornaliera, effettua un'associazione ad ogni servizio di mezzi e risorse umane. A tal fine ha un collegamento con il programma dell'officina e l'evidenza della presenza del personale.
6) RATS e il Responsabile di servizio verificano la programmazione effettuata tramite software al fine di verificarne l'adeguatezza ed effettuare eventuali rettifiche.
7) Vengono emessi dei buoni di servizio giornalieri che indicano l'attività che deve svolgere nella giornata l'operatore.
8) Vengono effettuati i giri di raccolta.
9) Il Responsabile di servizio effettua delle verifiche sul campo al fine di accertarsi dell'effettivo ed efficace svolgimento del servizio. 
10) I rifiuti raccolti vengono conferiti al CdR di Bibbona.
11) Vengono riconsegnati i mezzi e le schede di lavoro giornaliere, con allegato eventualmente il foglio di guasto se il mezzo ha evidenziato dei problemi.
12) Una copia del foglio di guasto viene consegnata all'officina per la programmazione delle attività di manutenzione.
13) Il Responsabile di servizio verifica le schede di lavoro giornaliere.
14) Le schede di lavoro giornaliere vengono consegnate a STA per la consuntivazione.</t>
  </si>
  <si>
    <t>1) Utenti
2, 3, 4, 7, 9, 12, 13, 14) RCRD
5) STA
6) RATS, RCRD
8, 10, 11) Operatori</t>
  </si>
  <si>
    <t>- Modello Organizzazione gestione e controllo ex D.Lgs 231/2001
- POI 7.5.1 Processo di raccolta e trasporto rifiuti
- Convenzione con i comuni</t>
  </si>
  <si>
    <t>1) Sulla base delle richieste di svuotamento che pervengono dagli utenti RCRD programma il servizio scarrabile.
2) Viene emesso un foglio di lavoro giornaliero con l'indicazione del servizio da svolgere.
3) Vengono svuotati i cassoni e portati i rifiuti all'impianto di destino.
4) Vengono riconsegnati i mezzi e le schede di lavoro giornaliere, con allegato eventualmente il foglio di guasto se il mezzo ha evidenziato dei problemi.
5) Una copia del foglio di guasto viene consegnata all'officina per la programmazione delle attività di manutenzione.
6) Il Responsabile di servizio verifica le schede di lavoro giornaliere.
7) Le schede di lavoro giornaliere vengono consegnate a STA per la consuntivazione.</t>
  </si>
  <si>
    <t>1, 2, 6, 7) RCRD
3, 4, 5) Operatori</t>
  </si>
  <si>
    <t>- Modello Organizzazione gestione e controllo ex D.Lgs 231/2001
- POI 7.5.1 Processo di raccolta e trasporto rifiuti
- ISTR Q. 7 Uso attrezzatura scarrabile
- Convenzioni con i comuni</t>
  </si>
  <si>
    <t>- Programma gestionale interno per la programmazione dei servizi 
- Buoni di servizio
- Schede di lavoro giornaliere
- Autorizzazione del comune per lo svolgimento del servizio scarrabile</t>
  </si>
  <si>
    <t>1) La manutenzione dell'impianto di lavaggio viene svolta da un'addetto dell'officina. 
2) Nelle ipotesi in cui le attività di manutenzione non possono essere svolte internamente vengono affidate all'esterno.</t>
  </si>
  <si>
    <t>1) Addetto officina 
2) ROF</t>
  </si>
  <si>
    <t>1) Attività interna a REA 
2) Fornitore esterno</t>
  </si>
  <si>
    <t>- Modello Organizzazione gestione e controllo ex D.Lgs 231/2001
- PGEN 6.3 Manutenzione
- Convenzioni con i comuni</t>
  </si>
  <si>
    <t>Nel caso in cui la manutenzione si affidata all'esterno viene individuata la Società a cui affidare la manutenzione tramite una procedura concorrenziale</t>
  </si>
  <si>
    <t>D.lgs 50/2016 "Codice dei contratti pubblici" e determine ANAC</t>
  </si>
  <si>
    <t>1) Se un autista ha un incidente avverte GTA. 
2) GTA va sul posto dell'incidente ad effettuare un sopralluogo ed invia la pratica all'assicurazione (individuata tramite gara). 
3) Nell'ipotesi in cui brucino dei cassonetti, una volta che è intervenuta un addetto dell'area RRTC, viene fatta la denuncia ai carabinieri ed inviata la pratica all'assicurazione (se il valore dei cassonetti bruciati è superiore al valore della franchigia).</t>
  </si>
  <si>
    <t xml:space="preserve">1) Operatore
2, 3) GTA </t>
  </si>
  <si>
    <t>1) Attività interna a REA 
2) Assicurazione</t>
  </si>
  <si>
    <t>Scorretta gestione degli interventi di manutenzione dell'impianto di lavaggio (es. attivazione di interventi non necessari, ovvero esternalizzazione di interventi che potrebbero essere gestiti internamente), al fine di ricevere denaro o altra utilità (es. dai fornitori esterni che eseguono impropriamente gli interventi di manutenzione)</t>
  </si>
  <si>
    <t>1) Vengono definite le attività da svolgere circa la manutenzione programmata.
2) Viene pianificata la manutenzione programmata.
3) GTA comunica all'officina mensilmente le attività da svolgere, secondo le scadenze definite.
4) Nel momento in cui si rende necessario, sulla base della programmazione, effettuare una manutenzione programmata, viene registrata l'apertura della commessa per lo svolgimento della manutenzione programmata sul software.
5) Viene fermato il mezzo ed effettuata l'attività di manutenzione programmata. 
6) Viene individuata l'officina per effettuare il tagliando/revisione e viene portato il mezzo.
7) Viene chiusa la commessa al termine dell'attività di manutenzione. Ciascun dipendente deve indicate le ore svolte sulle singole commesse.</t>
  </si>
  <si>
    <t>1, 2) ROF, Responsabili di settore, GTA
3) GTA
4, 5, 7) Addetti officina, Capi turno
6) ROF</t>
  </si>
  <si>
    <t>1, 2, 3, 4, 6)Attività interna a REA 
5) Officina esterna</t>
  </si>
  <si>
    <t>Favoreggiamento di una specifica officina esterna</t>
  </si>
  <si>
    <t>Si rinvia a quanto indicato per l'affidamento di lavori, servizi e forniture</t>
  </si>
  <si>
    <t>- Scadenzario della manutenzione ordinaria 
- Apertura/chiusura commessa con specifico codice
-Si rinvia a quanto indicato per l'affidamento di lavori, servizi e forniture</t>
  </si>
  <si>
    <t>1) Viene verificata l'entità del danno e valutato se è possibile risolverlo internamente o meno.
2) Nell'ipotesi in cui non sia possibile risolverlo internamente viene deciso di portare il mezzo alle officine esterne utilizzate dalla Società.
3) Viene individuata direttamente l'officina esterna, per interventi di importo inferiore a 2.550 euro.
4) Vengono richiesti preventivi a più officine per interventi di manutenzione di importo superiore a 2.500 euro e viene individuata l'officina esterna.
5) Viene aperta una commessa sul gestionale, con l'indicazione dell'attività da svolgere.
6) Nell'ipotesi in cui si verificasse la necesasità di effettuare ulteriori interventi rispetto a quelli inizialmente preventivati l'officina lo comunica al capo turno.
7) ROF approva la variazione agli interventi di manutenzione.
8) Viene svolta l'attività di manutenzione da parte dell'officina esterna.
9) ROF ovvero i capi turno svolgono delle verifiche sul posto presso le officine esterne al fine di accertare l'effettivo svolgimento delle attività di manutenzione.
10) L'Officina esterna consegna un foglio di lavoro al termine dell'intervento di manutenzione, verificato ed acquisito dal capo turno.
11) Viene chiusa la commessa sul gestionale.</t>
  </si>
  <si>
    <t>1, 2, 3, 5) Capo turno
4, 7, 9) ROF
6, 8, 9, 10) Officina
11) Addetti officina</t>
  </si>
  <si>
    <t>1, 5, 11) Attività interna a REA
2, 3, 4, 6, 7, 8, 9, 10) Officina esterna</t>
  </si>
  <si>
    <t>Scorretta gestione degli interventi di manutenzione (es. attivazione di interventi non necessari, ovvero esternalizzazione di interventi che potrebbero essere gestiti internamente), al fine di ricevere denaro o altra utilità (es. dai fornitori esterni che eseguono impropriamente gli interventi di manutenzione)</t>
  </si>
  <si>
    <t>1) Ciascun operatore viene dotato di una carta conducente, su cui vengono memorizzati i dati del conducente, il veicolo usato, i Km percorsi, ecc…
2) Gli operatori utilizzano la propria carta conducente.
3) Ogni 28 giorni vengono scaricati i dati della carta del conducente.
4) Ogni 3 mesi, con la carta dell'azienda, vengono scaricati i dati del tachigrafo.
5) Nel caso di eventuali ispezioni da parte delle Autorità di controllo GTA fornisce, su richiesta, i dati scaricati.</t>
  </si>
  <si>
    <t xml:space="preserve">1,2) Operatori
3,4,5) GTA </t>
  </si>
  <si>
    <t xml:space="preserve">1, 2, 3, 4)Attività interna a REA 
5) Autorità di controllo </t>
  </si>
  <si>
    <t>Alterazione dei dati scaricati dallo strumento elettronico</t>
  </si>
  <si>
    <t>- Carta conducente
- Carta aziendale</t>
  </si>
  <si>
    <t>Il controllo dei dati scaricati può essere svolto anche da parte dell'autorità di controllo</t>
  </si>
  <si>
    <t>- Codifica del riufiuto in modo difforme da quanto risultante al fine di avvantaggiare il soggetto 
- Appropriazione di rifiuti di valore da parte del personale aziendale
- Produzione di documentazione non veritiera o l'omessa comunicazione di informazioni dovute</t>
  </si>
  <si>
    <t>- Agevolazione di un utente nell'erogazione del servizio
- Utilizzo dei mezzi in dotazione al fine di svolgere attività di proprio interesse
- Produzione di documentazione non veritiera o l'omessa comunicazione di informazioni dovute</t>
  </si>
  <si>
    <t>1) Il Comune invia le richieste di servizio alla Società.
2) RATS, con i rispettivi Responsabili di Servizio, elabora un progetto.
3) RATS e RAM predispongono l'offerta economica.
4) Il progetto, correlato dall'offerta economica, viene approvato dall'AU e inviato al Comune.
5) Il Comune valuta l'offerta presentata dalla Società.</t>
  </si>
  <si>
    <t>1) Gestione richieste di servizi
2) Progettazione nuovo servizio
3) Definizione modalità di erogazione servizio</t>
  </si>
  <si>
    <t>1, 2) Comune
2) RATS, Responsabili di servizio
3) RATS, RAM
4) AU</t>
  </si>
  <si>
    <t>2, 3) Attività interna a REA 
4) Comune</t>
  </si>
  <si>
    <t>Sfruttamento di relazioni esistenti con un pubblico ufficiale o con un incaricato di un pubblico servizio, al fine di farsi dare o promettere denaro o altro vantaggio patrimoniale come prezzo per predisporre un'offerta particolarmente vantaggiosa per l'erogazione del servizio</t>
  </si>
  <si>
    <t>- Accordi con i comuni
- Richiesta comune
- Offerta inviata al comune
- Progetto</t>
  </si>
  <si>
    <t xml:space="preserve">1) Utente
2,4) RATS
3)Comune </t>
  </si>
  <si>
    <t>2) Comune
4) Utente</t>
  </si>
  <si>
    <t>Svolgimento del servizio all'utente ad un prezzo agevolato dietro ottenimento di denaro o altra utilità</t>
  </si>
  <si>
    <t>Convenzioni con i comuni</t>
  </si>
  <si>
    <t>Fattura inviata all'utente</t>
  </si>
  <si>
    <t>1) In caso si manifesti la necessità di spostare dei cassonetti la Società invia una richiesta di autorizzazione al Comune.
2) Il Comune approva (o meno) lo spostamento del cassonetto.</t>
  </si>
  <si>
    <t xml:space="preserve">1) RATS
2)Comune </t>
  </si>
  <si>
    <t>Produzione di documentazione non veritiera o l'omessa comunicazione di informazioni dovute, al fine di ottenere indebitamente autorizzazioni</t>
  </si>
  <si>
    <t>Autorizzazione rilasciata dal Comune per lo spostamento dei cassonetti</t>
  </si>
  <si>
    <t>Verbali enti ispettori</t>
  </si>
  <si>
    <t>1) Sulla base delle convenzioni stipulate con i Comuni RATS pianifica i servizi da svolgere, congiuntamente con il responsabile dei servizi.
2) I giri di raccolta e la frequenza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Vengono effettuati i giri di raccolta.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</si>
  <si>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Programmazione, erogazione e formalizzazione del servizio</t>
  </si>
  <si>
    <t>1, 2, 3, 4, 5, 8, 9, 10, 11, 12) Attività interna a REA
6, 7) Utenti</t>
  </si>
  <si>
    <t>1, 2, 4) RATS, RSPS
3) STA
5, 7, 11, 12) RSPS
6, 8, 9, 10) Operatori</t>
  </si>
  <si>
    <t>1) Sulla base delle convenzioni stipulate con i Comuni RATS pianifica i servizi da svolgere, congiuntamente con il responsabile dei servizi.
2) I giri e le tempistiche degli spazzamenti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Viene eseguito il servizio di spazzamento congiuntamente da un autista di REA e da un operatore di una cooperativa esterna.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</si>
  <si>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1) Sulla base delle convenzioni stipulate con i Comuni RATS pianifica i servizi da svolgere, congiuntamente con il responsabile dei servizi.
2) I giri e le tempistiche degli spazzamenti sono formalizzati sul gestionale. Possono emergere delle necessità anche a seguito di segnalazioni e richieste al numero verde.
3) Il Responsabile servizi predispone delle liste settimanali che vengono inviate alla cooperativa esterna che si occupa di svolgere il servizio.
4) La cooperativa invia i nominativi dei soggetti che svolgeranno il servizio.
5) Il Responsabile dei servizi comunica alla cooperativa esterna eventuali servizi di emergenza da svolgere.
6) La cooperativa effettua il servizio sul territorio.
7) Il Responsabile di servizio effettua delle verifiche sul campo al fine di accertarsi dell'effettivo ed efficace svolgimento del servizio. 
8) La settimana seguente allo svolgimento del servizio la cooperativa invia al Responsabile il modulo con la formalizzazione delle attività effettuate.</t>
  </si>
  <si>
    <t>1)  RATS, RSPS
2, 3, 5, 7) RSPS
4, 8) Cooperativa</t>
  </si>
  <si>
    <t>1, 2) Attività interna a REA
3, 5, 7) Cooperativa</t>
  </si>
  <si>
    <t>- Programma gestionale interno per la programmazione dei servizi 
- Liste settimanali inviate alla cooperativa
- Modulo inviato dalla cooperativa con le attività svolte</t>
  </si>
  <si>
    <t>1) Sulla base delle convenzioni stipulate con i Comuni RATS pianifica i servizi da svolgere, congiuntamente con il responsabile dei servizi.
2) I giri di pulizia e la frequenza sono formalizzati sul gestionale.
3) Vengono emessi dei buoni di servizio giornalieri che indicano l'attività che deve svolgere nella giornata l'operatore.
4) Viene effettuata la pulizia delle spiagge.
5) Il Responsabile di servizio effettua delle verifiche sul campo al fine di accertarsi dell'effettivo ed efficace svolgimento del servizio. 
6) I rifiuti raccolti vengono conferiti ai centri di raccolta.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t>
  </si>
  <si>
    <t>1, 2) RATS, RSPS
3, 5, 7, 9, 10) RSPS
4, 6, 7, 8) Operatori</t>
  </si>
  <si>
    <t>1, 2, 3,  5, 6, 7, 8, 9, 10) Attività interna a REA
4) Utenti</t>
  </si>
  <si>
    <t>- Modello Organizzazione gestione e controllo ex D.Lgs 231/2001
- POI 7.5.2 Processo di spazzamento delle aree pubbliche
- Convenzione con i comuni</t>
  </si>
  <si>
    <t>- Modello Organizzazione gestione e controllo ex D.Lgs 231/2001
- ISTR. Q. 17 Servizio spazzamento manuale
- Convenzione con i comuni</t>
  </si>
  <si>
    <t>Svolgimento attività di manutenzione</t>
  </si>
  <si>
    <t>1) Sulla base delle convenzioni stipulate con i Comuni RATS pianifica i servizi da svolgere, congiuntamente con il responsabile dei servizi.
2) I giri di raccolta e la frequenza sono formalizzati sul gestionale.
3) STA, sulla base della programmazione dei servizi inserita sul software e delle richieste pervenute ed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e l'indicazione di dove conferire il rifiuto.
6) Vengono effettuati i giri di raccolta e conferiti i rifiuti dove indicato.
7) Il Responsabile di servizio effettua delle verifiche sul campo al fine di accertarsi dell'effettivo ed efficace svolgimento del servizio.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t>
  </si>
  <si>
    <t>1, 3) RATS, RRTC
2, 4, 5, 7, 10, 11) RRTC
6, 8, 9) Operatori</t>
  </si>
  <si>
    <t>1, 2, 5, 6, 7, 8, 9, 10, 11) Attività interna a REA
3, 4) Utenti</t>
  </si>
  <si>
    <t xml:space="preserve">1) Il RSPP monitora la scadenza del CPI. 
2) Al momento della scadenza provvede a richiedere il rinnovo del certificato al Comando Provinciale dei Vigili del Fuoco. </t>
  </si>
  <si>
    <t>Produzione di documentazione non veritiera o l'omessa comunicazione di informazioni dovute, al fine di ottenere indebitamente il rinnovo del CPI</t>
  </si>
  <si>
    <t>1) Il RSPP si assicura che il registro infortuni sia vistato dalla ASL di competenza.
2) In caso di infortunio di un dipendente sul luogo di lavoro il RSPP compila il registro infortuni.
3) Il Responsabile del personale invia la denuncia di infortunio all'INAIL. 
4) RAP apre una Non Confromità di sistema.</t>
  </si>
  <si>
    <t>1) ASL
2, 4) Attività interna a REA
3) INAIL</t>
  </si>
  <si>
    <t>Mancata comunicazione dell'infortunio verificatosi</t>
  </si>
  <si>
    <t xml:space="preserve">Registro degli infortuni vistato dalla ASL di competenza </t>
  </si>
  <si>
    <t>D. Lgs. 81/2008 "Attuazione dell'articolo 1 della legge 3 agosto 2007, n. 123, in materia di tutela della salute e della sicurezza nei luoghi di lavoro"</t>
  </si>
  <si>
    <t>Gestione infortuni</t>
  </si>
  <si>
    <t>- Modulo di ricezione dei DPI
- Registro cartaceo di consegna dei DPI
- Badge per il prelievo dei DPI dalla macchina automatica</t>
  </si>
  <si>
    <t xml:space="preserve">Peculato (art.314 c.p) </t>
  </si>
  <si>
    <t>Appropriazione, per finalità personali, dei DPI forniti dalla Società</t>
  </si>
  <si>
    <t>- Modello Organizzazione gestione e controllo ex D.Lgs 231/2001
- ISTR. S.01 Gestione DPI</t>
  </si>
  <si>
    <t>1) Per i DPI consegnati personalmente dal RSPP viene fatto sottoscrivere al dipendente un modulo di avvenuta ricezione.
2) Il RSPP gestisce il registro cartaceo di consegna dei DPI.
3) Per i DPI erogati dalla macchina automatica, il prelievo avviene tramite il badge del dipendente.
4) Per i DPI distribuiti dalla macchina automatica, il RSPP effettua una verifica periodica dei DPI prelevati dal personale.
5) GIG assicura la presenza dei DPI nella macchina automatica di erogazione.</t>
  </si>
  <si>
    <t>1) RSPP, Dipendente
2, 4) RSPP
3) Dipendenti
5) GIG</t>
  </si>
  <si>
    <t>Standard di riferimento</t>
  </si>
  <si>
    <t>Rapporto audit ente certificatore</t>
  </si>
  <si>
    <t>1) Viene rilevata la NC.
2) Viene registrata la NC.</t>
  </si>
  <si>
    <t>1, 2) Colui che rileva la NC</t>
  </si>
  <si>
    <t xml:space="preserve">Mancata evidenza di NC riscontrate </t>
  </si>
  <si>
    <t>PGEN 8.3 Gestione delle non conformità</t>
  </si>
  <si>
    <t>Registrazione NC</t>
  </si>
  <si>
    <t>Totale (0-8)</t>
  </si>
  <si>
    <t>Discrezionalità
(1,2,3)</t>
  </si>
  <si>
    <t>Complessità del processo
(1,2,3)</t>
  </si>
  <si>
    <t>Valore economico del processo
(1,2,3)</t>
  </si>
  <si>
    <t>Impatto economico
(1,2,3)</t>
  </si>
  <si>
    <t>Impatto organizzativo
(1,2,3)</t>
  </si>
  <si>
    <t>Impatto reputazionale
(1,2,3)</t>
  </si>
  <si>
    <t>Probabilità
(da 1 a 3)</t>
  </si>
  <si>
    <t>Impatto
(da 1 a 3)</t>
  </si>
  <si>
    <t>Esposizione al rischio
(da 1 a 9)</t>
  </si>
  <si>
    <t>Valutazione dei presidi
(da 0 a 8)</t>
  </si>
  <si>
    <t>0≤ x ≤1</t>
  </si>
  <si>
    <t>1&lt; x ≤ 3</t>
  </si>
  <si>
    <t>3 &lt; x ≤ 5</t>
  </si>
  <si>
    <t>5&lt; x ≤6</t>
  </si>
  <si>
    <t>6&lt; x ≤8</t>
  </si>
  <si>
    <t>&gt; 8</t>
  </si>
  <si>
    <t>Decreto dell'AU di avvio della procedura di reclutamento del personale a tempo determinato e indeterminato</t>
  </si>
  <si>
    <t xml:space="preserve">- Piano triennale di prevenzione della corruzione
- Modello Organizzazione gestione e controllo ex D.Lgs 231/2001
- Regolamento per le spese minute </t>
  </si>
  <si>
    <t xml:space="preserve">D. Lgs. 50/2016 "Codice dei contratti pubblici" e Linee guida ANAC </t>
  </si>
  <si>
    <t xml:space="preserve">Procedura/regolamento di riferimento 
</t>
  </si>
  <si>
    <t>1) AU/RAM/RATS
2) AU</t>
  </si>
  <si>
    <t>1) Viene individuata, da parte dell'AU o dal Responsabile apicale, la modalità di selezione ritenuta più idonea. Nell'ipotesi di assunzione diretta a tempo determinato e indeterminato la Società deve rispettare le disposizioni previste dalla normativa di riferimento e nel proprio "Regolamento per la selezione esterna del personale".
2) Nell'ipotesi di assunzione a tempo determinato e indeterminato la procedura per il reclutamento del personale ha avvio tramite un decreto dell'Amministratore Unico, nel quale viene nominato il Responsabile del Procedimento.</t>
  </si>
  <si>
    <t>Rilevanza esterna
(1,2,3)</t>
  </si>
  <si>
    <t>Bando per la selezione dell'agenzia di somministrazione</t>
  </si>
  <si>
    <t>Evitare l'adozione dei bandi con dei criteri personalizzati</t>
  </si>
  <si>
    <t>1) Responsabile del procedimento
2) RAP
2-bis) RPCT</t>
  </si>
  <si>
    <t>Evidenziare nella formazione al personale che l'omessa segnalazione di pratiche non corrette espone l'azienda a rischi 231 e 190</t>
  </si>
  <si>
    <t>- 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l'incaricato della selezione a favorire il candidato</t>
  </si>
  <si>
    <t>- D. Lgs. 175/2016 "Testo unico in materia di società a partecipazione pubblica"
- D. Lgs. 165/2001 "Norme generali sull'ordinamento del lavoro alle dipendenze delle amministrazioni pubbliche"
- D.Lgs 33/2013 "Riordino della disciplina riguardante il diritto di accesso civico e gli obblighi di pubblicità, trasparenza e diffusione di informazioni da parte delle pubbliche amministrazioni"
- L. 241/90 "Nuove norme sul procedimento amministrativo"</t>
  </si>
  <si>
    <t>- Atto di nomina del Responsabile del Procedimento
- Modulo sottoscritto dai componenti della Commissione giudicatrice in cui questi ultimi dichiarino eventuali situazioni di conflitti di interesse con i candidati</t>
  </si>
  <si>
    <t>2) RAP
1, 2-bis) RPCT</t>
  </si>
  <si>
    <t>Evitare una valutazione non oggettiva delle domande pervenute</t>
  </si>
  <si>
    <t>Evitare la nomina di componenti della commissione con conflitti di interesse nei confronti di un candidato</t>
  </si>
  <si>
    <t>Dare maggiore visibilità e trasparenza alla selezione effettuata dall'agenzia interinale</t>
  </si>
  <si>
    <t>Assunzioni effettuate tramite agenzia interinale</t>
  </si>
  <si>
    <t>Ad evento</t>
  </si>
  <si>
    <t xml:space="preserve">Viene nominata, da parte dell'AU, una Commissione interna composta da 3 membri per la valutazione della rosa di candidati inviati dall'Agenzia. </t>
  </si>
  <si>
    <t>Missioni effettuate</t>
  </si>
  <si>
    <t xml:space="preserve">1) Il dipendente deve richiedere un'autorizzazione allo svolgimento di eventuali permessi. 
2) Il Responsabile di settore autorizza il dipendente. </t>
  </si>
  <si>
    <t xml:space="preserve">Autorizzazione allo svolgimento del permesso. </t>
  </si>
  <si>
    <t>Sensibilizzare il personale all'importanza della segnalazioni di comportamenti scorretti</t>
  </si>
  <si>
    <t>Efficacia della formazione</t>
  </si>
  <si>
    <t xml:space="preserve">1) Viene inviato il report mensile delle ore effettuare dal personale a Geofor, che predispone le buste paga. 
2) Geofor invia le buste paga. </t>
  </si>
  <si>
    <t>Alterazione dei dati rilevati durante le interviste di customer satisfaction al fine di non far evidenziare inadeguatezze nello svolgimento dei servizi</t>
  </si>
  <si>
    <t>Manuale - Erogazione del servizio</t>
  </si>
  <si>
    <t>Utilizzi delle auto aziendali</t>
  </si>
  <si>
    <t>1) Verificare il registro per l'utilizzo delle auto aziendali al fine di verificarne i dati e la completezza
2) Tracciare l'utilizzo dell'auto anche per i responsabili
3) Nell'attività di formazione rivolta al personale richiamare il rispetto della direttiva aziendale sull'utilizzo dei mezzi aziendali e sui reati conseguenti</t>
  </si>
  <si>
    <t>1) Verificare a campione le fatture per la telefonia fissa al fine di rilevare eventuali spese anomale
2) Assicurare che venga tenuta traccia delle richieste dei Responsabili di area di accesso a determinati siti internet</t>
  </si>
  <si>
    <t>1) Spese anomale riscontrate
2) Richieste pervenute</t>
  </si>
  <si>
    <t>1) Semestrale
2) Ad evento</t>
  </si>
  <si>
    <t>1) Verificare a campione le fatture per la telefonia mobile al fine di rilevare eventuali spese anomale
2) Assicurare che venga tenuta traccia della richiesta di assegnazione di un nuovo cellulare aziendale</t>
  </si>
  <si>
    <t>Assicurare che venga tenuta traccia della richiesta di assegnazione dell'hardware</t>
  </si>
  <si>
    <t>Richieste pervenute</t>
  </si>
  <si>
    <t>Evitare l'alterazione dei filmati di videosorveglianza</t>
  </si>
  <si>
    <t>Assicurare che venga tenuta traccia della richiesta dei responsabili di visionare i filmati di sorveglianza</t>
  </si>
  <si>
    <t>Prevedere un limite per gli omaggi ricevuti</t>
  </si>
  <si>
    <t>Dipendenti</t>
  </si>
  <si>
    <t>Omaggi ricevuti</t>
  </si>
  <si>
    <t>Percezione di omaggi da parte del personale aziendale.</t>
  </si>
  <si>
    <t xml:space="preserve">- D. Lgs. 50/2016 "Codice dei contratti pubblici"  e Linee guida ANAC
- Più soggetti coinvolti nel processo di programmazione </t>
  </si>
  <si>
    <t>Iscrizione dei fornitori che non potrebbero essere iscritti, e comunque ddovrebbero essere cancellati,per  i  quali non sussistano i requisiti di ammissione previsti dalla legge, sussistano motivi di esclusione previsti
dalla legge, ricorrano una o più condizioni previste e disciplinate dal Regolamento interno come ostative all'iscrizione o quali presupposti per la cancellazione</t>
  </si>
  <si>
    <t xml:space="preserve">In caso di varianti in corso d'opera il DEC redige una relazione, diretta all'Amministratore Unico, dove indica le motivazioni che determinano la variante. </t>
  </si>
  <si>
    <t>- DEC</t>
  </si>
  <si>
    <t>Verificare i dati scaricati al fine di evidenziate eventuali anomalie nell'erogazione del servizio</t>
  </si>
  <si>
    <t xml:space="preserve">Evidenziare anomalie di utilizzo dei mezzi </t>
  </si>
  <si>
    <t>Anomalie riscontrate</t>
  </si>
  <si>
    <t xml:space="preserve">Trimestrale </t>
  </si>
  <si>
    <t>1) L'utente richiede alla Società un servizio specifico non compreso nella convenzione che la Società ha con il Comune.
2) La Società comunica tale aspetto al Comune.
3) Il Comune approva (o meno) lo svolgimento del servizio accessorio.
4) La Società svoge il servizio accessorio all'utente richiedente.</t>
  </si>
  <si>
    <t>Nell'ipotesi di presenza di "Codici a specchio" e di caratterizzazione del rifiuto come non pericoloso, verificare la presenza delle analisi chimiche</t>
  </si>
  <si>
    <t>Evitare la caratterizzazione non conforme dei rifiuti</t>
  </si>
  <si>
    <t xml:space="preserve">Numero analisi richieste per la verifica della pericolosità del rifiuto </t>
  </si>
  <si>
    <t>1, 2) RSPP
3, 4) RAP</t>
  </si>
  <si>
    <t>Verificare il rispetto del "Regolamento per le spese minute "</t>
  </si>
  <si>
    <t>Evitare una gestione inadeguata del fondo cassa</t>
  </si>
  <si>
    <t>Pagamenti tramite fondo cassa</t>
  </si>
  <si>
    <t>1) Anomalie evidenziate
2) Furti verificatisi</t>
  </si>
  <si>
    <t>Rispetto tempistica</t>
  </si>
  <si>
    <t>- Rotazione degli addetti ai centri di raccolta
- Sul Centro di raccolta di Rosignano c’è un impianto di videosorveglianza</t>
  </si>
  <si>
    <t>Affidamento di incarichi professionali</t>
  </si>
  <si>
    <t>- AU
- Responsabile di Area</t>
  </si>
  <si>
    <t>- Contratti sottoscritti con i consulenti
- Preventivi richiesti</t>
  </si>
  <si>
    <t xml:space="preserve">Disciplinare le modalità di gestione delle consulenze </t>
  </si>
  <si>
    <t>Contenzioso giudiziale ed extra-giudiziale</t>
  </si>
  <si>
    <t>Gestione del contenzioso e definizione di accordi transattivi</t>
  </si>
  <si>
    <t>- Responsabili di Area
- AU</t>
  </si>
  <si>
    <t>Sono presenti limitati casi di contenzioso. Per prassi la definizione di eventuali accordi transattivi avviene dietro proposta dei Responsabili d Area ed approvazione dell'AU, che conclude il procedimento con determina.</t>
  </si>
  <si>
    <t>Determina AU</t>
  </si>
  <si>
    <t>Assicurare una valutazione collegiale degli accordi transattivi</t>
  </si>
  <si>
    <t>Accordi transattivi definiti</t>
  </si>
  <si>
    <t>Aree</t>
  </si>
  <si>
    <t>Area reclutamento e progressione del personale</t>
  </si>
  <si>
    <t>Area gestione del personale e delle buste paga</t>
  </si>
  <si>
    <t>Area specifica gestione dei rapporti con utenti</t>
  </si>
  <si>
    <t>Area gestione risorse finanziarie e patrimonio</t>
  </si>
  <si>
    <t>Area provvedimenti ampliativi con effetto economico diretto per il destinatario</t>
  </si>
  <si>
    <t>Area Incarichi e nomine</t>
  </si>
  <si>
    <t>Area approvvigionamenti  ex D.Lgs. 50/2016</t>
  </si>
  <si>
    <t>Area Affari Legali e contenzioso</t>
  </si>
  <si>
    <t>Area controlli, verifihce, ispezioni e sanzioni</t>
  </si>
  <si>
    <r>
      <t xml:space="preserve">1) Ogni responsabile apicale, </t>
    </r>
    <r>
      <rPr>
        <sz val="12"/>
        <color rgb="FFFF0000"/>
        <rFont val="Calibri"/>
        <family val="2"/>
        <scheme val="minor"/>
      </rPr>
      <t>entro il mese di dicembre,</t>
    </r>
    <r>
      <rPr>
        <sz val="12"/>
        <rFont val="Calibri"/>
        <family val="2"/>
        <scheme val="minor"/>
      </rPr>
      <t xml:space="preserve">  proceda alla ricognizione delle esigenze del personale tramite l'analisi dei carichi di lavoro per profilo professionale e l'analisi delle risorse in organico. In fase di ricognizione viene effettuata una valutazione della possibilità di coprire le esigenze organizzative con risorse già presenti in azienda procedendo, a seconda dei casi, ad un avanzamento di carriera, ad un cambio di mansione e/o allo svolgimento di un percorso formativo specifico per la risorsa.
2) La ricognizione delle esigenze del personale viene inviata dai diversi responsabili al Responsabile Amministrazione Personale.
3) Il Responsabile Amministrazione Personale sottopone la ricognizione delle esigenze all'approvazione dell'Amministratore Unico.
4) L'Amministratore Unico approva la ricognizione delle esigenze.</t>
    </r>
  </si>
  <si>
    <r>
      <rPr>
        <sz val="12"/>
        <color rgb="FFFF0000"/>
        <rFont val="Calibri"/>
        <family val="2"/>
        <scheme val="minor"/>
      </rPr>
      <t>Nessuna controparte -</t>
    </r>
    <r>
      <rPr>
        <sz val="12"/>
        <rFont val="Calibri"/>
        <family val="2"/>
        <scheme val="minor"/>
      </rPr>
      <t xml:space="preserve"> Attività interna a REA</t>
    </r>
  </si>
  <si>
    <r>
      <t xml:space="preserve">1) RAP, in caso di necessità di assunzioni a tempo determinato e indeterminato, effettuate direttamente dalla Società, se è presente una graduatoria in corso di validità, contatta i candidati in ordine di posizione in graduatoria. Nell'ipotesi in cui un candidato non confermi la propria disponibilità viene contattato il candidato successivo. 
2) Nell'ipotesi in cui il candidato contattato confermi la propria disponibilità RAP procede alla comunicazione a quest'ultimo dell'assunzione mediante lettera nella quale sono riportate le informazioni previste dal D. Lgs. 152/97.
</t>
    </r>
    <r>
      <rPr>
        <b/>
        <sz val="9"/>
        <color rgb="FFFF0000"/>
        <rFont val="Calibri"/>
        <family val="2"/>
        <scheme val="minor"/>
      </rPr>
      <t/>
    </r>
  </si>
  <si>
    <r>
      <t>1) La Commissione verifica il possesso, da parte dei candidati, dei requisiti previsti dal disciplinare di gara ed effettua una valutazione sulla base del cv di ciascun candidato.
2) La Commissione redige un verbale delle valutazioni effettuate.</t>
    </r>
    <r>
      <rPr>
        <b/>
        <sz val="12"/>
        <rFont val="Calibri"/>
        <family val="2"/>
        <scheme val="minor"/>
      </rPr>
      <t xml:space="preserve"> </t>
    </r>
  </si>
  <si>
    <t>1) Il dipendente aziendale che ha anticipato delle somme per spese attinenti all'attività aziendale chiede il rimborso all'Ufficio Amministrazione finanza e controllo presentanto uno specifico modulo compilato e adeguata documentazione fiscale a documentazione delle spese sostenute.
2) Il Responsabile Amministrazione Finanza e Controllo verifica l'adeguatezza dei documenti, che l'importo da rimborsare sia riconducibile alla categoria di spese economali e minute e che rientri nei limiti stabiliti dal Regolamento per le spese minute e dalla normativa vigente.
3) In caso la verifica abbia esito positivo il Responsabile Amministrazione Finanza e Controllo rimborsa al personale aziendale le somme anticipate da quest'ultimo.</t>
  </si>
  <si>
    <r>
      <t xml:space="preserve">1) I dipendenti inviano le richieste di ferie tramite software. </t>
    </r>
    <r>
      <rPr>
        <b/>
        <sz val="12"/>
        <rFont val="Calibri"/>
        <family val="2"/>
        <scheme val="minor"/>
      </rPr>
      <t xml:space="preserve">
</t>
    </r>
    <r>
      <rPr>
        <sz val="12"/>
        <rFont val="Calibri"/>
        <family val="2"/>
        <scheme val="minor"/>
      </rPr>
      <t>2 )I</t>
    </r>
    <r>
      <rPr>
        <b/>
        <sz val="12"/>
        <rFont val="Calibri"/>
        <family val="2"/>
        <scheme val="minor"/>
      </rPr>
      <t xml:space="preserve"> </t>
    </r>
    <r>
      <rPr>
        <sz val="12"/>
        <rFont val="Calibri"/>
        <family val="2"/>
        <scheme val="minor"/>
      </rPr>
      <t>Responsabili di settore autorizzano le ferie sul software</t>
    </r>
  </si>
  <si>
    <r>
      <t>1) Nell'ipotesi in cui debbano essere svolti degli straordinari, questi vengono autorizzati verbalmente dai Responsabili dell'Area. 
2) E' presente un'autorizzazione successiva allo svolgimento dello straordinario apposta tramite software da parte dei Responsabili di Area</t>
    </r>
    <r>
      <rPr>
        <b/>
        <sz val="12"/>
        <rFont val="Calibri"/>
        <family val="2"/>
        <scheme val="minor"/>
      </rPr>
      <t>.</t>
    </r>
    <r>
      <rPr>
        <sz val="12"/>
        <rFont val="Calibri"/>
        <family val="2"/>
        <scheme val="minor"/>
      </rPr>
      <t xml:space="preserve">
3) Gli straordinari vengono inseriti nella busta paga del dipendente interessato.</t>
    </r>
  </si>
  <si>
    <t>1) Responsabili di Area 
2) Geofor S.p.A., dietro comunicazione da parte di RAP</t>
  </si>
  <si>
    <t>1) Responsabili di area
2) RPCT</t>
  </si>
  <si>
    <t xml:space="preserve">1) Vengono svolte prove selettive con successiva valutazione da parte di una commissione. 
2) La Commissione predispone una graduatoria finale.
3) L'Amministratore Unico approva la graduatoria definitiva. 
</t>
  </si>
  <si>
    <r>
      <t>1) La Società ha in essere tre contratti di leasing per l'acquisto di mezzi. Vengono ricevute mensilmente</t>
    </r>
    <r>
      <rPr>
        <b/>
        <sz val="12"/>
        <rFont val="Calibri"/>
        <family val="2"/>
        <scheme val="minor"/>
      </rPr>
      <t xml:space="preserve"> </t>
    </r>
    <r>
      <rPr>
        <sz val="12"/>
        <rFont val="Calibri"/>
        <family val="2"/>
        <scheme val="minor"/>
      </rPr>
      <t>le fatture di leasing per il pagamento dei canoni periodici.
2) RAM provvede ad effettuare il pagamento delle fatture.
3) Vengono effettuate le conseguenti registrazioni contabili.</t>
    </r>
  </si>
  <si>
    <t>Area specifica gestione rapporti PA</t>
  </si>
  <si>
    <t>Area specifica gestione rifiuti</t>
  </si>
  <si>
    <t>1) Controllo continuo
1-bis) Annuale (entro il 31.01 dell'anno successivo)
2) Annuale</t>
  </si>
  <si>
    <t>1)Verificare il rispetto della normativa di riferimento e del "Regolamento per il reclutamento del personale"
2)Verificare la adozione dell'atto con la quale è stato individuato la modalità di selezione e segnalare eventuali criticità e/o difformità</t>
  </si>
  <si>
    <t xml:space="preserve">Assicurare il rispetto della normativa e dei regolamenti interni per l'assunzione del personale 
</t>
  </si>
  <si>
    <t>1)  Assicurare il rispetto della normativa e dei regolamenti interni per l'assunzione del personale 
2) Evitare l'assunzione di soggetti in assenza di adeguate risorse per la copertura di tali spese</t>
  </si>
  <si>
    <t>1) 1 bis) Verificare il rispetto della normativa di riferimento e del "Regolamento per il reclutamento del personale"
2) Verificare il rispetto dei limiti di budget</t>
  </si>
  <si>
    <t>1) 1 bis) Verificare il rispetto della normativa di riferimento e del "Regolamento per il reclutamento del personale"
2) Inviare un'informativa al RPCT circa la pubblicazione di un bando di selezione</t>
  </si>
  <si>
    <t>1) Assicurare che la fase in oggetto sia gestita da più di un soggetto, verbalizzando la valutazione collegiale
2) Verificare il rispetto della normativa di riferimento e del "Regolamento per il reclutamento del personale" 
2 bis)verificare l'effettiva adozione dei verbali e segnalare eventuali criticità e/o difformità</t>
  </si>
  <si>
    <t>1) Verificare la presenza del modulo sottoscritto dalla Commissione 
2) Verificare il rispetto della normativa di riferimento e del "Regolamento per il reclutamento del personale" 
2 bis)verificare l'effettiva adozione dei verbali e segnalare eventuali criticità e/o difformità</t>
  </si>
  <si>
    <t>1) Controllo continuo
2) Annuale (entro il 31.01 dell'anno successivo</t>
  </si>
  <si>
    <t>1) Controllo continuo
1-bis) Annuale (entro il 31.01 dell'anno successivo
2) Ad evento</t>
  </si>
  <si>
    <t>1) Ad evento
2) Controllo continuo
2-bis) Annuale (entro il 31.01 dell'anno successivo</t>
  </si>
  <si>
    <t xml:space="preserve">1) Verificare il rispetto della normativa di riferimento e del "Regolamento per il reclutamento del personale"
2) Verificare che sia stato adottato ed approvata la graduatoria nei termini e secondo le modalità indicate nel regolamento </t>
  </si>
  <si>
    <t>1) Controllo continuo
1-bis, 2) Annuale (entro il 31.01 dell'anno successivo)</t>
  </si>
  <si>
    <t>Annuale (entro il 31.01 dell'anno successivo)</t>
  </si>
  <si>
    <t>Assicurare che l'inquadramento contrattuale del neo assunto sia coerente con quanto previsto nel bando di selezione, cioè confrontare l'inquadramento indicato nel bando con quello contrattualizzato</t>
  </si>
  <si>
    <t>1) RAP - RICT (per la pubblicazione sul sito)
2) RPCT</t>
  </si>
  <si>
    <t>1. Si prevede che la definizione di eventuali accordi transattivi possa avvenire, dietro specifica indicazione dei Responsabili di Area interessata dal contenzioso, con autorizzazione dell'AU, che conclude il procedimento con specifica determina. L'accordo deve contenere la dichiarazione di insussistenza di conflitto di interesse tra le parti. e deve essere data comunicazione dell'intervenuto accordo al RPCT.
2. Verificare che l'accordo transattivo sia la conseguenza di una lite anche potenziale e contenga la dichiarazione di insussitenza di conflitto di interesse.</t>
  </si>
  <si>
    <t>1. Responsabili di Area/AU
2. RPCT</t>
  </si>
  <si>
    <t>Verificare la programmazione degli acquisti al fine di verificare che non siano stati attuati frazionamenti negli acquisti, cioè verificare se per beni e servizi simili è programmato un acquisto frazionato</t>
  </si>
  <si>
    <t>Verificare il rispetto del Regolamento per la gestione dell'elenco fornitori qualificati, cioè verificare se i requisiti dichiarati dal fornitore sono i medesimi rispetto a quelli richiesti dal regolamento</t>
  </si>
  <si>
    <t>Verificare il rispetto del Regolamento per la gestione dell'elenco fornitori qualificati cioè verificare se i requisiti dichiarati dal fornitore sono i medesimi rispetto a quelli richiesti dal regolamento</t>
  </si>
  <si>
    <t>1) Predisporre la gara aperta per l'affidamento del servizio di spazzamento manuale
2) Predisporre la gara aperta per l'affidamento del servizio di manutenzione mezzi
3) Predisporre le gare per l'affidamento dei servizi di trattamento, smaltimento e trasporto dei rifiuti
4) Predisporre la gara  per l'affidamento della fornitura della ferramenta</t>
  </si>
  <si>
    <t>1,2, 3, 4) Rispetto della normativa</t>
  </si>
  <si>
    <t>1,2 Entro il 30/06/2019
3 Entro il 31/12/2019
4 Entro il 30/06/2019</t>
  </si>
  <si>
    <t xml:space="preserve">Verificare gli affidamenti diretti effettuati senza la richiesta di più preventivi </t>
  </si>
  <si>
    <t xml:space="preserve"> Verificare la numerosità e la gestione degli affidamenti diretti effettuati senza la richiesta di più preventivi</t>
  </si>
  <si>
    <t xml:space="preserve"> Verificare a campione il rispetto del principio di rotazione degli inviti</t>
  </si>
  <si>
    <t>Verificare a campione il rispetto del principio di rotazione degli inviti</t>
  </si>
  <si>
    <t xml:space="preserve">Verificare il rispetto della normativa di legge </t>
  </si>
  <si>
    <t>Verificare a campione la sottoscrizione della dichiarazione di insussistenza conflitto di interessi</t>
  </si>
  <si>
    <t xml:space="preserve">
Verificare il rispetto della normativa di legge </t>
  </si>
  <si>
    <t xml:space="preserve">1) Controllo continuo
2) semestrale
</t>
  </si>
  <si>
    <t xml:space="preserve"> Rispetto tempistica aggiornamento</t>
  </si>
  <si>
    <t>Il DEC verifica la corretta erogazione del servizio concordato con il fornitore e certifica tale aspetto tramite il CRE</t>
  </si>
  <si>
    <t>CRE</t>
  </si>
  <si>
    <t>Verificare  la presenza del  CRE</t>
  </si>
  <si>
    <t>1) Controllo continuativo
2) Semestrale</t>
  </si>
  <si>
    <t>Evitare il pagamento di fatture per forniture non effettivamente eseguite ovvero eseguite non conformemente a quanto concordato con il fornitore</t>
  </si>
  <si>
    <t>1) RAM
2) RPCT</t>
  </si>
  <si>
    <t>La verifica sulla consegna dei beni avviene da parte del DEC. Quest'ultimo certifica la ricezione sul documento di trasporto e tramite la validazione delle fatture, tramite il CRE</t>
  </si>
  <si>
    <t>- DDT
- Visto sulla fattura
- CRE</t>
  </si>
  <si>
    <t>Verificare  la presenza del visto sul DDT, sulle fatture nonché la presenza del CRE</t>
  </si>
  <si>
    <t xml:space="preserve"> Verificare le varianti richieste e la presenza della relazione del DEC con successiva autorizzazione dell'AU</t>
  </si>
  <si>
    <t xml:space="preserve">
2) Valutare le varianti effettuate al fine di evidenziare eventuali anomalie</t>
  </si>
  <si>
    <t>1) RUP
2) RPCT</t>
  </si>
  <si>
    <t>- Piano triennale di prevenzione della corruzione
- Modello Organizzazione gestione e controllo ex D.Lgs 231/2001
- PGEN 7.4.1 Rev 1 Programmazione, Progettazione, Affidamento ed Esecuzione degli approvvigionamenti</t>
  </si>
  <si>
    <t xml:space="preserve">- Piano triennale di prevenzione della corruzione
- Modello Organizzazione gestione e controllo ex D.Lgs 231/2001
- - PGEN 7.4.1 Rev 1 Programmazione, Progettazione, Affidamento ed Esecuzione degli approvvigionamenti
</t>
  </si>
  <si>
    <t xml:space="preserve">- Piano triennale di prevenzione della corruzione
- Modello Organizzazione gestione e controllo ex D.Lgs 231/2001
- PGEN 7.4.1 Rev 1 Programmazione, Progettazione, Affidamento ed Esecuzione degli approvvigionamenti
</t>
  </si>
  <si>
    <t>- Piano triennale di prevenzione della corruzione
- Modello Organizzazione gestione e controllo ex D.Lgs 231/2001
 - PGEN 7.4.1 Rev 1 Programmazione, Progettazione, Affidamento ed Esecuzione degli approvvigionamenti</t>
  </si>
  <si>
    <t xml:space="preserve">
2) Semestrale </t>
  </si>
  <si>
    <t xml:space="preserve"> Verficare a campione la presenza del modulo relativo all'autorizzazione delle trasferte </t>
  </si>
  <si>
    <t xml:space="preserve">
Trasferte autorizzate</t>
  </si>
  <si>
    <t>Evitare lo svolgimento di trasferte non inerenti l'attività aziendale</t>
  </si>
  <si>
    <t xml:space="preserve"> RPCT </t>
  </si>
  <si>
    <t xml:space="preserve"> Nell'attività di formazione rivolta al personale richiamare il rispetto della direttiva aziendale sull'utilizzo dei mezzi aziendali e sui reati conseguenti</t>
  </si>
  <si>
    <t>Entro il 31.03.2019</t>
  </si>
  <si>
    <t>Entro il 31/03/2019</t>
  </si>
  <si>
    <t>2)</t>
  </si>
  <si>
    <t>Assicurare che il procedimento disciplinare sia stato condotto in conformità alla legge</t>
  </si>
  <si>
    <t>1)  1 bis) Verificare se le segnalazioni abbiano dato luogo o meno a procedimenti disciplinari ed in caso positivo che tipo di sanzione è stata irrogata
2) Definire la procedura per il procedimento disciplinare</t>
  </si>
  <si>
    <t>1) 1 bis) RAP / RPCT
2) RAP/RSGI</t>
  </si>
  <si>
    <t>1) ad evento
1 bis) semestrale
2) entro il 31/03/2019</t>
  </si>
  <si>
    <t>1) Verificare a campione la documentazione relativa alla formazione effettuata dal personale
2) Verfificare gli attestati di formazione dei dipendenti</t>
  </si>
  <si>
    <t>1) Garantire il rispetto dei corsi formativi programmati
2) Assicurare che non vengano create attestazioni di formazione false</t>
  </si>
  <si>
    <t>1) Controllo continuo
2) Ad evento
3) Entro 31/12/2019</t>
  </si>
  <si>
    <t>1) Semestrale 
2) Ad Evento 
3) Entro il 31/03/2019</t>
  </si>
  <si>
    <t xml:space="preserve">
Verificare a campione i pagamenti effettuati attraverso un riscontro tra gli importi rilevati in fattura e quelli derivanti dall'estratto conto bancario</t>
  </si>
  <si>
    <t>Verificare la presenza di eventuali anomalie nei pagamenti</t>
  </si>
  <si>
    <t xml:space="preserve"> Semestrale</t>
  </si>
  <si>
    <t xml:space="preserve">- Organigramma
- Manuale integrato qualità-ambiente-sicurezza, cap.5 "Responsabilità della direzione"
- P.GEN. 7.7 Procedura Tesoreria
</t>
  </si>
  <si>
    <t>La Società segue le disposizioni del Codice degli appalti e delle linee guida in materia di affidamento degi servizi legali per l'affidamento delle consulenze all'esterno.</t>
  </si>
  <si>
    <t>- Organigramma
- Manuale integrato qualità-ambiente-sicurezza, cap.5 "Responsabilità della direzione"
- P.GEN. 7.4.1.</t>
  </si>
  <si>
    <t>1) 2)Verifica sulla corretta e tempestiva pubblicazione delle informazioni e dati ex art. 15 bis d. lgs. 33/2013, prima del pagamento</t>
  </si>
  <si>
    <t>1) Continuativo
2) Semestrale</t>
  </si>
  <si>
    <t>1) 1 bis) Verificare il rispetto del Regolamento per la concessione di contributi, vantaggi economici e patrocini
2) Predisporre un modulo da far sottoscrivere al RUP in cui questo dichiara l'assenza di situazioni di conflitto d'interesse con i richiedenti la sponsorizzazione</t>
  </si>
  <si>
    <t>1) RCF
1-bis) RPCT
2) RCF</t>
  </si>
  <si>
    <t>1) Controllo continuo
1-bis) Semestrale
2) Entro il 31/03/2019</t>
  </si>
  <si>
    <t>I dipendenti di REA non possono ricevere omaggi di importo superiore a 150 euro per singolo omaggio nel corso dell'anno solare</t>
  </si>
  <si>
    <t>1) Inserimento sul sito internet dell'azienda della notizia che è aperta una procedura di selezione presso un'agenzia interinale e comunicazione a RPCT
2) verifica dell'effettivo inserimento sul sito internet</t>
  </si>
  <si>
    <t>Area Rapporti Infragruppo</t>
  </si>
  <si>
    <t>Gestione dei rapporti infragruppo</t>
  </si>
  <si>
    <t>Condivisione risorse umane e tecniche tra società del gruppo RetiAmbiente Spa</t>
  </si>
  <si>
    <t>Amministratore Unico, Direttore Tecnico</t>
  </si>
  <si>
    <t>Altre società del gruppo Reti Ambiente Spa (es. Ascit)</t>
  </si>
  <si>
    <t xml:space="preserve">- Abuso d'ufficio (art. 323 cp)
- Peculato (art.314 c.p) 
</t>
  </si>
  <si>
    <t>Utilizzo di risorse umane e tecniche senza procedere alla formalizzazione contrattuale del rapporto e all'addebito dei relativi costi alla controparte che utilizza la risorsa</t>
  </si>
  <si>
    <t>Scrittura privata per il distacco del Direttore Tecnico</t>
  </si>
  <si>
    <t>1) Redazione di contratto di service;
2) Monitoraggio RPCT ed ODV dei rapporti infragruppo</t>
  </si>
  <si>
    <t xml:space="preserve">1) Regolamento dei rapporti infragruppo;
2) Verifica delle transazioni infragruppo.
</t>
  </si>
  <si>
    <t>1) AU;
2) RPCT ed ODV</t>
  </si>
  <si>
    <t>1) Redazione contratto;
2) Numero delle verifiche</t>
  </si>
  <si>
    <t>1) Da definire
2) almeno su base annuale</t>
  </si>
  <si>
    <t xml:space="preserve">1, 2, 3,4) Direttore Tecnico, RATS, RACQ
</t>
  </si>
  <si>
    <t>1, 2) RCRD
3) AU, Direttore Tecnico, RATS</t>
  </si>
  <si>
    <t>1) Verificare la corretta gestione dei CdR, in particolare per quanto attiene il rispetto delle procedure di qualità
2) Segnalare al RPCT l'evidenza di furti nei centri di raccolta
3) La Società deve valutare la scelta di dotarsi di una stazione di trasferenza ovvero di una pesa in alcuni CdR</t>
  </si>
  <si>
    <t xml:space="preserve">1) Verificare la corretta gestione dei CdR
2) Segnalare la presenza di furti di materiale dai CdR
3) Assicurare una migliore gestione dei rifiuti </t>
  </si>
  <si>
    <t>1) RAP
2) RPCT</t>
  </si>
  <si>
    <t>1) Ad evento
2) Annuale (entro il 31.01 dell'anno successivo)</t>
  </si>
  <si>
    <t>1) Far firmare il modulo di rinuncia all'assunzione  ai candidati non disponibili
2) Verificare, a campione, la presenza del modulo sopra citato</t>
  </si>
  <si>
    <t>1) 1-bis) Verificare il rispetto della normativa di riferimento e del "Regolamento per il reclutamento del personale"
2) Verificare a campione la presenza delle dichiarazioni dei candidati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</si>
</sst>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9"/>
      <color rgb="FFFF0000"/>
      <name val="Calibri"/>
      <family val="2"/>
      <scheme val="minor"/>
    </font>
    <font>
      <sz val="11"/>
      <name val="Calibri"/>
      <family val="2"/>
    </font>
    <font>
      <sz val="12"/>
      <color theme="1"/>
      <name val="Calibri"/>
      <family val="2"/>
      <scheme val="minor"/>
    </font>
    <font>
      <b/>
      <sz val="11"/>
      <color rgb="FFFF0000"/>
      <name val="Calibri"/>
      <family val="2"/>
    </font>
    <font>
      <b/>
      <sz val="11"/>
      <name val="Calibri"/>
      <family val="2"/>
    </font>
    <font>
      <b/>
      <sz val="14"/>
      <color theme="1"/>
      <name val="Calibri"/>
      <family val="2"/>
      <scheme val="minor"/>
    </font>
    <font>
      <b/>
      <sz val="12"/>
      <color theme="1"/>
      <name val="Calibri"/>
      <family val="2"/>
      <scheme val="minor"/>
    </font>
    <font>
      <i/>
      <u/>
      <sz val="11"/>
      <color theme="1"/>
      <name val="Calibri"/>
      <family val="2"/>
      <scheme val="minor"/>
    </font>
    <font>
      <i/>
      <sz val="11"/>
      <color theme="1"/>
      <name val="Calibri"/>
      <family val="2"/>
      <scheme val="minor"/>
    </font>
    <font>
      <sz val="12"/>
      <name val="Calibri"/>
      <family val="2"/>
      <scheme val="minor"/>
    </font>
    <font>
      <b/>
      <sz val="12"/>
      <name val="Calibri"/>
      <family val="2"/>
      <scheme val="minor"/>
    </font>
    <font>
      <sz val="12"/>
      <color rgb="FFFF0000"/>
      <name val="Calibri"/>
      <family val="2"/>
      <scheme val="minor"/>
    </font>
    <font>
      <b/>
      <sz val="12"/>
      <name val="Calibri"/>
      <family val="2"/>
    </font>
    <font>
      <sz val="12"/>
      <name val="Calibri"/>
      <family val="2"/>
    </font>
  </fonts>
  <fills count="5">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9"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s>
  <cellStyleXfs count="28">
    <xf numFmtId="0" fontId="0" fillId="0" borderId="0"/>
    <xf numFmtId="0" fontId="2" fillId="0" borderId="0"/>
    <xf numFmtId="0" fontId="1" fillId="0" borderId="0"/>
    <xf numFmtId="0" fontId="1" fillId="0" borderId="0"/>
    <xf numFmtId="0" fontId="1"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0" fontId="2" fillId="0" borderId="0"/>
  </cellStyleXfs>
  <cellXfs count="109">
    <xf numFmtId="0" fontId="0" fillId="0" borderId="0" xfId="0"/>
    <xf numFmtId="0" fontId="9"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11" fillId="0" borderId="7" xfId="0" applyFont="1" applyBorder="1"/>
    <xf numFmtId="0" fontId="11" fillId="0" borderId="8" xfId="0" applyFont="1" applyBorder="1"/>
    <xf numFmtId="0" fontId="7" fillId="0" borderId="0" xfId="0" applyFont="1"/>
    <xf numFmtId="0" fontId="12" fillId="0" borderId="9" xfId="0" applyFont="1" applyBorder="1"/>
    <xf numFmtId="0" fontId="0" fillId="0" borderId="10" xfId="0" applyBorder="1"/>
    <xf numFmtId="0" fontId="0" fillId="0" borderId="9" xfId="0" applyFont="1" applyBorder="1" applyAlignment="1">
      <alignment horizontal="center"/>
    </xf>
    <xf numFmtId="49" fontId="0" fillId="0" borderId="10" xfId="0" applyNumberFormat="1" applyBorder="1"/>
    <xf numFmtId="1" fontId="0" fillId="0" borderId="0" xfId="0" applyNumberFormat="1"/>
    <xf numFmtId="0" fontId="12" fillId="0" borderId="9" xfId="0" applyFont="1" applyBorder="1" applyAlignment="1">
      <alignment horizontal="left"/>
    </xf>
    <xf numFmtId="0" fontId="0" fillId="0" borderId="12" xfId="0" applyBorder="1"/>
    <xf numFmtId="0" fontId="13" fillId="0" borderId="0" xfId="0" applyFont="1"/>
    <xf numFmtId="0" fontId="0" fillId="0" borderId="9" xfId="0" applyFont="1" applyFill="1" applyBorder="1" applyAlignment="1">
      <alignment horizontal="center"/>
    </xf>
    <xf numFmtId="0" fontId="0" fillId="0" borderId="11" xfId="0" applyFont="1" applyFill="1" applyBorder="1" applyAlignment="1">
      <alignment horizontal="center"/>
    </xf>
    <xf numFmtId="0" fontId="0" fillId="0" borderId="10" xfId="0" applyFill="1" applyBorder="1"/>
    <xf numFmtId="0" fontId="6" fillId="0" borderId="9" xfId="26" applyFont="1" applyBorder="1" applyAlignment="1">
      <alignment horizontal="center" vertical="center" wrapText="1"/>
    </xf>
    <xf numFmtId="0" fontId="6" fillId="0" borderId="11" xfId="26" applyFont="1" applyBorder="1" applyAlignment="1">
      <alignment horizontal="center" vertical="center" wrapText="1"/>
    </xf>
    <xf numFmtId="0" fontId="10" fillId="4" borderId="4" xfId="0" applyFont="1" applyFill="1" applyBorder="1" applyAlignment="1">
      <alignment horizontal="center"/>
    </xf>
    <xf numFmtId="0" fontId="9" fillId="0" borderId="0" xfId="1" applyFont="1" applyBorder="1" applyAlignment="1">
      <alignment horizontal="justify" vertical="center" wrapText="1"/>
    </xf>
    <xf numFmtId="0" fontId="8" fillId="0" borderId="0" xfId="26" applyFont="1" applyFill="1" applyBorder="1" applyAlignment="1">
      <alignment horizontal="center" vertical="center" wrapText="1"/>
    </xf>
    <xf numFmtId="0" fontId="6" fillId="0" borderId="0" xfId="1" applyFont="1" applyBorder="1" applyAlignment="1">
      <alignment horizontal="center" vertical="center"/>
    </xf>
    <xf numFmtId="0" fontId="6"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3" xfId="1" applyFont="1" applyBorder="1" applyAlignment="1">
      <alignment horizontal="justify" wrapText="1"/>
    </xf>
    <xf numFmtId="0" fontId="6" fillId="0" borderId="13" xfId="1" applyFont="1" applyFill="1" applyBorder="1" applyAlignment="1">
      <alignment horizontal="justify" vertical="center" wrapText="1"/>
    </xf>
    <xf numFmtId="0" fontId="6" fillId="0" borderId="14" xfId="1" applyFont="1" applyFill="1" applyBorder="1" applyAlignment="1">
      <alignment horizontal="justify" vertical="center" wrapText="1"/>
    </xf>
    <xf numFmtId="0" fontId="9" fillId="0" borderId="15" xfId="1" applyFont="1" applyFill="1" applyBorder="1" applyAlignment="1">
      <alignment horizontal="justify" vertical="center" wrapText="1"/>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6" fillId="0" borderId="9" xfId="1" quotePrefix="1" applyFont="1" applyFill="1" applyBorder="1" applyAlignment="1">
      <alignment horizontal="center" vertical="center"/>
    </xf>
    <xf numFmtId="0" fontId="6" fillId="0" borderId="10" xfId="1" applyFont="1" applyFill="1" applyBorder="1" applyAlignment="1">
      <alignment horizontal="center" vertical="center"/>
    </xf>
    <xf numFmtId="16" fontId="6" fillId="0" borderId="9" xfId="1" quotePrefix="1" applyNumberFormat="1" applyFont="1" applyFill="1" applyBorder="1" applyAlignment="1">
      <alignment horizontal="center" vertical="center"/>
    </xf>
    <xf numFmtId="0" fontId="6" fillId="0" borderId="11" xfId="1" quotePrefix="1" applyFont="1" applyFill="1" applyBorder="1" applyAlignment="1">
      <alignment horizontal="center" vertical="center"/>
    </xf>
    <xf numFmtId="0" fontId="6" fillId="0" borderId="19" xfId="1" applyFont="1" applyFill="1" applyBorder="1" applyAlignment="1">
      <alignment horizontal="center" vertical="center"/>
    </xf>
    <xf numFmtId="0" fontId="6" fillId="0" borderId="12" xfId="1" applyFont="1" applyFill="1" applyBorder="1" applyAlignment="1">
      <alignment horizontal="center" vertical="center"/>
    </xf>
    <xf numFmtId="0" fontId="14" fillId="0" borderId="0" xfId="0" applyFont="1"/>
    <xf numFmtId="0" fontId="14" fillId="0" borderId="0" xfId="0" applyFont="1" applyAlignment="1">
      <alignment horizontal="center"/>
    </xf>
    <xf numFmtId="0" fontId="14" fillId="0" borderId="0" xfId="0" applyFont="1" applyAlignment="1"/>
    <xf numFmtId="0" fontId="14" fillId="0" borderId="0" xfId="0" applyFont="1" applyFill="1" applyAlignment="1">
      <alignment horizontal="left"/>
    </xf>
    <xf numFmtId="0" fontId="14" fillId="0" borderId="0" xfId="0" applyFont="1" applyAlignment="1">
      <alignment horizontal="left"/>
    </xf>
    <xf numFmtId="0" fontId="14" fillId="0" borderId="0" xfId="0" applyFont="1" applyFill="1"/>
    <xf numFmtId="0" fontId="14" fillId="0" borderId="0" xfId="0" applyFont="1" applyFill="1" applyAlignment="1">
      <alignment horizontal="center"/>
    </xf>
    <xf numFmtId="0" fontId="14" fillId="0" borderId="0" xfId="0" applyFont="1" applyFill="1" applyBorder="1" applyAlignment="1">
      <alignment wrapText="1"/>
    </xf>
    <xf numFmtId="0" fontId="15" fillId="0" borderId="0" xfId="0" applyFont="1" applyFill="1" applyBorder="1" applyAlignment="1">
      <alignment horizontal="center" vertical="center" wrapText="1"/>
    </xf>
    <xf numFmtId="0" fontId="15" fillId="0" borderId="25" xfId="1" applyFont="1" applyFill="1" applyBorder="1" applyAlignment="1" applyProtection="1">
      <alignment horizontal="center" vertical="center" wrapText="1"/>
      <protection locked="0"/>
    </xf>
    <xf numFmtId="0" fontId="15" fillId="0" borderId="26" xfId="1" applyFont="1" applyFill="1" applyBorder="1" applyAlignment="1" applyProtection="1">
      <alignment horizontal="center" vertical="center" wrapText="1"/>
      <protection locked="0"/>
    </xf>
    <xf numFmtId="0" fontId="15" fillId="0" borderId="27" xfId="1" applyFont="1" applyFill="1" applyBorder="1" applyAlignment="1" applyProtection="1">
      <alignment horizontal="center" vertical="center" wrapText="1"/>
      <protection locked="0"/>
    </xf>
    <xf numFmtId="0" fontId="14" fillId="0" borderId="24" xfId="0" applyFont="1" applyFill="1" applyBorder="1" applyAlignment="1">
      <alignment horizontal="center" vertical="center" wrapText="1"/>
    </xf>
    <xf numFmtId="0" fontId="14" fillId="0" borderId="0" xfId="0" applyFont="1" applyFill="1" applyAlignment="1">
      <alignment wrapText="1"/>
    </xf>
    <xf numFmtId="0" fontId="14" fillId="0" borderId="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4" fillId="0" borderId="3"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3" xfId="0" quotePrefix="1"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3" xfId="1" quotePrefix="1" applyFont="1" applyFill="1" applyBorder="1" applyAlignment="1">
      <alignment horizontal="left" vertical="center" wrapText="1"/>
    </xf>
    <xf numFmtId="0" fontId="17" fillId="0" borderId="3" xfId="2" applyFont="1" applyFill="1" applyBorder="1" applyAlignment="1">
      <alignment horizontal="center" vertical="center" wrapText="1"/>
    </xf>
    <xf numFmtId="0" fontId="18" fillId="0" borderId="3" xfId="2" quotePrefix="1"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quotePrefix="1"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1" xfId="2" applyFont="1" applyFill="1" applyBorder="1" applyAlignment="1">
      <alignment horizontal="center" vertical="center" wrapText="1"/>
    </xf>
    <xf numFmtId="0" fontId="18" fillId="0" borderId="1" xfId="2" quotePrefix="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quotePrefix="1" applyFont="1" applyFill="1" applyBorder="1" applyAlignment="1">
      <alignment vertical="center" wrapText="1"/>
    </xf>
    <xf numFmtId="0" fontId="14" fillId="0" borderId="1" xfId="0" quotePrefix="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1" xfId="2" applyFont="1" applyFill="1" applyBorder="1" applyAlignment="1">
      <alignment horizontal="left" vertical="center" wrapText="1"/>
    </xf>
    <xf numFmtId="0" fontId="14" fillId="0" borderId="1" xfId="0" applyFont="1" applyFill="1" applyBorder="1"/>
    <xf numFmtId="0" fontId="14" fillId="0" borderId="1" xfId="1" applyFont="1" applyFill="1" applyBorder="1" applyAlignment="1" applyProtection="1">
      <alignment horizontal="left" vertical="center" wrapText="1"/>
      <protection locked="0"/>
    </xf>
    <xf numFmtId="0" fontId="14" fillId="0" borderId="1" xfId="0" applyFont="1" applyFill="1" applyBorder="1" applyAlignment="1">
      <alignment horizontal="left"/>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3" xfId="0" quotePrefix="1" applyFont="1" applyFill="1" applyBorder="1" applyAlignment="1">
      <alignment horizontal="center" vertical="center" wrapText="1"/>
    </xf>
    <xf numFmtId="0" fontId="14" fillId="0" borderId="1" xfId="3" applyFont="1" applyFill="1" applyBorder="1" applyAlignment="1">
      <alignment horizontal="left" vertical="center" wrapText="1"/>
    </xf>
    <xf numFmtId="0" fontId="14" fillId="0" borderId="1" xfId="1" applyFont="1" applyFill="1" applyBorder="1" applyAlignment="1" applyProtection="1">
      <alignment vertical="center" wrapText="1"/>
      <protection locked="0"/>
    </xf>
    <xf numFmtId="0" fontId="14" fillId="0" borderId="1" xfId="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xf>
    <xf numFmtId="0" fontId="14" fillId="0" borderId="1" xfId="1" quotePrefix="1" applyFont="1" applyFill="1" applyBorder="1" applyAlignment="1" applyProtection="1">
      <alignment horizontal="center" vertical="center" wrapText="1"/>
      <protection locked="0"/>
    </xf>
    <xf numFmtId="0" fontId="14" fillId="0" borderId="3" xfId="1" quotePrefix="1" applyFont="1" applyFill="1" applyBorder="1" applyAlignment="1" applyProtection="1">
      <alignment horizontal="left" vertical="center" wrapText="1"/>
      <protection locked="0"/>
    </xf>
    <xf numFmtId="0" fontId="15" fillId="0"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3" xfId="0" applyFont="1" applyFill="1" applyBorder="1" applyAlignment="1">
      <alignment vertical="center"/>
    </xf>
    <xf numFmtId="0" fontId="14" fillId="0" borderId="3" xfId="0" applyFont="1" applyFill="1" applyBorder="1" applyAlignment="1">
      <alignment horizontal="left" vertical="center"/>
    </xf>
    <xf numFmtId="0" fontId="14" fillId="0" borderId="3" xfId="1" applyFont="1" applyFill="1" applyBorder="1" applyAlignment="1" applyProtection="1">
      <alignment vertical="center" wrapText="1"/>
      <protection locked="0"/>
    </xf>
    <xf numFmtId="0" fontId="14" fillId="0" borderId="1" xfId="1" quotePrefix="1" applyFont="1" applyFill="1" applyBorder="1" applyAlignment="1">
      <alignment horizontal="left" vertical="center" wrapText="1"/>
    </xf>
    <xf numFmtId="0" fontId="14" fillId="0" borderId="1" xfId="1" quotePrefix="1" applyFont="1" applyFill="1" applyBorder="1" applyAlignment="1" applyProtection="1">
      <alignment horizontal="left" vertical="center" wrapText="1"/>
      <protection locked="0"/>
    </xf>
    <xf numFmtId="0" fontId="14" fillId="0" borderId="3" xfId="0" applyFont="1" applyFill="1" applyBorder="1" applyAlignment="1">
      <alignment horizontal="center" vertical="center"/>
    </xf>
    <xf numFmtId="0" fontId="14" fillId="0" borderId="1" xfId="0" applyFont="1" applyFill="1" applyBorder="1" applyAlignment="1">
      <alignment horizontal="left" wrapText="1"/>
    </xf>
    <xf numFmtId="0" fontId="15" fillId="4" borderId="20" xfId="1" applyFont="1" applyFill="1" applyBorder="1" applyAlignment="1">
      <alignment horizontal="center"/>
    </xf>
    <xf numFmtId="0" fontId="15" fillId="3" borderId="21" xfId="0" applyFont="1" applyFill="1" applyBorder="1" applyAlignment="1">
      <alignment horizontal="center"/>
    </xf>
    <xf numFmtId="0" fontId="15" fillId="3" borderId="22" xfId="0" applyFont="1" applyFill="1" applyBorder="1" applyAlignment="1">
      <alignment horizontal="center"/>
    </xf>
    <xf numFmtId="0" fontId="15" fillId="3" borderId="23" xfId="0" applyFont="1" applyFill="1" applyBorder="1" applyAlignment="1">
      <alignment horizontal="center"/>
    </xf>
    <xf numFmtId="0" fontId="15" fillId="2" borderId="0" xfId="0" applyFont="1" applyFill="1" applyBorder="1" applyAlignment="1">
      <alignment horizontal="center"/>
    </xf>
    <xf numFmtId="0" fontId="15" fillId="2" borderId="28"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0" fillId="4" borderId="16" xfId="0" applyFont="1" applyFill="1" applyBorder="1" applyAlignment="1">
      <alignment horizontal="center"/>
    </xf>
    <xf numFmtId="0" fontId="10" fillId="4" borderId="17" xfId="0" applyFont="1" applyFill="1" applyBorder="1" applyAlignment="1">
      <alignment horizontal="center"/>
    </xf>
    <xf numFmtId="0" fontId="10" fillId="4" borderId="18" xfId="0" applyFont="1" applyFill="1" applyBorder="1" applyAlignment="1">
      <alignment horizontal="center"/>
    </xf>
    <xf numFmtId="0" fontId="15" fillId="0" borderId="2" xfId="1" applyFont="1" applyFill="1" applyBorder="1" applyAlignment="1" applyProtection="1">
      <alignment horizontal="center" vertical="center" wrapText="1"/>
      <protection locked="0"/>
    </xf>
  </cellXfs>
  <cellStyles count="28">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Normale" xfId="0" builtinId="0"/>
    <cellStyle name="Normale 2" xfId="1"/>
    <cellStyle name="Normale 3" xfId="2"/>
    <cellStyle name="Normale 3 3" xfId="4"/>
    <cellStyle name="Normale 3 4" xfId="3"/>
    <cellStyle name="Normale 4" xfId="5"/>
    <cellStyle name="Normale 4 2" xfId="26"/>
    <cellStyle name="Normale 5" xfId="27"/>
  </cellStyles>
  <dxfs count="0"/>
  <tableStyles count="0" defaultTableStyle="TableStyleMedium2" defaultPivotStyle="PivotStyleLight16"/>
  <colors>
    <mruColors>
      <color rgb="FFFF9900"/>
      <color rgb="FFFFFF99"/>
      <color rgb="FFCCFF99"/>
      <color rgb="FF00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ulia/Dropbox/Stage%20Filini/Ascit/DOCUMENTAZIONE%20AZIENDALE/MODELLO%20231/Matrice%20risk%20assessment%20231%20REATI%20AMBIENTALI_ASC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hi"/>
      <sheetName val="LEGENDA"/>
      <sheetName val="REATI"/>
      <sheetName val="Sanzioni reati ambientali"/>
      <sheetName val="Foglio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8"/>
  <sheetViews>
    <sheetView tabSelected="1" zoomScale="90" zoomScaleNormal="90" workbookViewId="0">
      <pane xSplit="4" ySplit="4" topLeftCell="E5" activePane="bottomRight" state="frozen"/>
      <selection pane="topRight" activeCell="D1" sqref="D1"/>
      <selection pane="bottomLeft" activeCell="A5" sqref="A5"/>
      <selection pane="bottomRight" activeCell="A6" sqref="A6"/>
    </sheetView>
  </sheetViews>
  <sheetFormatPr defaultColWidth="8.81640625" defaultRowHeight="15.5" x14ac:dyDescent="0.35"/>
  <cols>
    <col min="1" max="1" width="6" style="37" customWidth="1"/>
    <col min="2" max="2" width="13.81640625" style="37" bestFit="1" customWidth="1"/>
    <col min="3" max="3" width="19.54296875" style="38" customWidth="1"/>
    <col min="4" max="4" width="32.26953125" style="39" customWidth="1"/>
    <col min="5" max="5" width="37.26953125" style="39" customWidth="1"/>
    <col min="6" max="6" width="94.1796875" style="40" customWidth="1"/>
    <col min="7" max="7" width="32" style="38" customWidth="1"/>
    <col min="8" max="8" width="39.26953125" style="37" customWidth="1"/>
    <col min="9" max="9" width="49.54296875" style="41" customWidth="1"/>
    <col min="10" max="10" width="63.54296875" style="37" customWidth="1"/>
    <col min="11" max="11" width="14" style="37" customWidth="1"/>
    <col min="12" max="12" width="8.81640625" style="37" customWidth="1"/>
    <col min="13" max="13" width="12.453125" style="37" customWidth="1"/>
    <col min="14" max="14" width="12" style="37" customWidth="1"/>
    <col min="15" max="15" width="11.1796875" style="37" customWidth="1"/>
    <col min="16" max="16" width="11.54296875" style="37" customWidth="1"/>
    <col min="17" max="17" width="11.453125" style="37" customWidth="1"/>
    <col min="18" max="18" width="15.453125" style="37" customWidth="1"/>
    <col min="19" max="20" width="10.1796875" style="37" customWidth="1"/>
    <col min="21" max="21" width="37.54296875" style="37" customWidth="1"/>
    <col min="22" max="22" width="51.81640625" style="37" customWidth="1"/>
    <col min="23" max="23" width="47.7265625" style="37" customWidth="1"/>
    <col min="24" max="24" width="42.453125" style="37" customWidth="1"/>
    <col min="25" max="26" width="20.453125" style="37" customWidth="1"/>
    <col min="27" max="27" width="24.1796875" style="42" customWidth="1"/>
    <col min="28" max="28" width="44.453125" style="41" customWidth="1"/>
    <col min="29" max="29" width="30.453125" style="41" customWidth="1"/>
    <col min="30" max="30" width="27.453125" style="41" customWidth="1"/>
    <col min="31" max="31" width="23.1796875" style="41" customWidth="1"/>
    <col min="32" max="32" width="27.453125" style="41" customWidth="1"/>
    <col min="33" max="16384" width="8.81640625" style="37"/>
  </cols>
  <sheetData>
    <row r="1" spans="1:32" ht="15.65" x14ac:dyDescent="0.6">
      <c r="O1" s="37" t="s">
        <v>28</v>
      </c>
    </row>
    <row r="2" spans="1:32" s="38" customFormat="1" x14ac:dyDescent="0.35">
      <c r="F2" s="43"/>
      <c r="K2" s="38">
        <v>2</v>
      </c>
      <c r="L2" s="38">
        <v>2</v>
      </c>
      <c r="M2" s="38">
        <v>3</v>
      </c>
      <c r="N2" s="38">
        <v>3</v>
      </c>
      <c r="O2" s="38">
        <f>SUM(K2:N2)</f>
        <v>10</v>
      </c>
      <c r="P2" s="38">
        <v>4</v>
      </c>
      <c r="Q2" s="38">
        <v>3</v>
      </c>
      <c r="R2" s="38">
        <v>3</v>
      </c>
      <c r="S2" s="38">
        <f>SUM(P2:R2)</f>
        <v>10</v>
      </c>
      <c r="AA2" s="43"/>
    </row>
    <row r="3" spans="1:32" ht="15.75" customHeight="1" thickBot="1" x14ac:dyDescent="0.4">
      <c r="B3" s="99" t="s">
        <v>39</v>
      </c>
      <c r="C3" s="99"/>
      <c r="D3" s="99"/>
      <c r="E3" s="99"/>
      <c r="F3" s="99"/>
      <c r="G3" s="99"/>
      <c r="H3" s="99"/>
      <c r="I3" s="99"/>
      <c r="J3" s="100"/>
      <c r="K3" s="95" t="s">
        <v>40</v>
      </c>
      <c r="L3" s="95"/>
      <c r="M3" s="95"/>
      <c r="N3" s="95"/>
      <c r="O3" s="95"/>
      <c r="P3" s="95"/>
      <c r="Q3" s="95"/>
      <c r="R3" s="95"/>
      <c r="S3" s="95"/>
      <c r="T3" s="95"/>
      <c r="U3" s="95"/>
      <c r="V3" s="95"/>
      <c r="W3" s="95"/>
      <c r="X3" s="95"/>
      <c r="Y3" s="95"/>
      <c r="Z3" s="95"/>
      <c r="AA3" s="95"/>
      <c r="AB3" s="96" t="s">
        <v>41</v>
      </c>
      <c r="AC3" s="97"/>
      <c r="AD3" s="97"/>
      <c r="AE3" s="97"/>
      <c r="AF3" s="98"/>
    </row>
    <row r="4" spans="1:32" s="44" customFormat="1" ht="40.5" customHeight="1" thickBot="1" x14ac:dyDescent="0.4">
      <c r="B4" s="45" t="s">
        <v>839</v>
      </c>
      <c r="C4" s="46" t="s">
        <v>16</v>
      </c>
      <c r="D4" s="47" t="s">
        <v>17</v>
      </c>
      <c r="E4" s="47" t="s">
        <v>89</v>
      </c>
      <c r="F4" s="47" t="s">
        <v>108</v>
      </c>
      <c r="G4" s="47" t="s">
        <v>109</v>
      </c>
      <c r="H4" s="47" t="s">
        <v>18</v>
      </c>
      <c r="I4" s="47" t="s">
        <v>184</v>
      </c>
      <c r="J4" s="47" t="s">
        <v>20</v>
      </c>
      <c r="K4" s="47" t="s">
        <v>750</v>
      </c>
      <c r="L4" s="47" t="s">
        <v>772</v>
      </c>
      <c r="M4" s="47" t="s">
        <v>751</v>
      </c>
      <c r="N4" s="47" t="s">
        <v>752</v>
      </c>
      <c r="O4" s="47" t="s">
        <v>756</v>
      </c>
      <c r="P4" s="47" t="s">
        <v>753</v>
      </c>
      <c r="Q4" s="47" t="s">
        <v>754</v>
      </c>
      <c r="R4" s="47" t="s">
        <v>755</v>
      </c>
      <c r="S4" s="47" t="s">
        <v>757</v>
      </c>
      <c r="T4" s="47" t="s">
        <v>758</v>
      </c>
      <c r="U4" s="47" t="s">
        <v>185</v>
      </c>
      <c r="V4" s="47" t="s">
        <v>769</v>
      </c>
      <c r="W4" s="47" t="s">
        <v>186</v>
      </c>
      <c r="X4" s="47" t="s">
        <v>187</v>
      </c>
      <c r="Y4" s="47" t="s">
        <v>759</v>
      </c>
      <c r="Z4" s="47" t="s">
        <v>30</v>
      </c>
      <c r="AA4" s="47" t="s">
        <v>38</v>
      </c>
      <c r="AB4" s="47" t="s">
        <v>315</v>
      </c>
      <c r="AC4" s="47" t="s">
        <v>31</v>
      </c>
      <c r="AD4" s="47" t="s">
        <v>32</v>
      </c>
      <c r="AE4" s="47" t="s">
        <v>33</v>
      </c>
      <c r="AF4" s="48" t="s">
        <v>34</v>
      </c>
    </row>
    <row r="5" spans="1:32" s="50" customFormat="1" ht="242.25" customHeight="1" x14ac:dyDescent="0.35">
      <c r="A5" s="49">
        <v>1</v>
      </c>
      <c r="B5" s="52" t="s">
        <v>840</v>
      </c>
      <c r="C5" s="53" t="s">
        <v>96</v>
      </c>
      <c r="D5" s="54" t="s">
        <v>97</v>
      </c>
      <c r="E5" s="54" t="s">
        <v>0</v>
      </c>
      <c r="F5" s="55" t="s">
        <v>849</v>
      </c>
      <c r="G5" s="56" t="s">
        <v>318</v>
      </c>
      <c r="H5" s="57" t="s">
        <v>850</v>
      </c>
      <c r="I5" s="58" t="s">
        <v>190</v>
      </c>
      <c r="J5" s="56" t="s">
        <v>605</v>
      </c>
      <c r="K5" s="57">
        <v>2</v>
      </c>
      <c r="L5" s="57">
        <v>1</v>
      </c>
      <c r="M5" s="57">
        <v>1</v>
      </c>
      <c r="N5" s="57">
        <v>2</v>
      </c>
      <c r="O5" s="59">
        <f>((K5*$K$2)+(L5*$L$2)+(M5*$M$2)+(N5*$N$2))/$O$2</f>
        <v>1.5</v>
      </c>
      <c r="P5" s="57">
        <v>2</v>
      </c>
      <c r="Q5" s="57">
        <v>1</v>
      </c>
      <c r="R5" s="57">
        <v>2</v>
      </c>
      <c r="S5" s="59">
        <f>((P5*$P$2)+(Q5*$Q$2)+(R5*$R$2))/$S$2</f>
        <v>1.7</v>
      </c>
      <c r="T5" s="59">
        <f>O5*S5</f>
        <v>2.5499999999999998</v>
      </c>
      <c r="U5" s="60" t="s">
        <v>270</v>
      </c>
      <c r="V5" s="60" t="s">
        <v>273</v>
      </c>
      <c r="W5" s="60" t="s">
        <v>272</v>
      </c>
      <c r="X5" s="56" t="s">
        <v>314</v>
      </c>
      <c r="Y5" s="59">
        <v>5</v>
      </c>
      <c r="Z5" s="59">
        <f>IF(T5-Y5&gt;1,T5-Y5,1)</f>
        <v>1</v>
      </c>
      <c r="AA5" s="59" t="str">
        <f>IF(Z5="","",IF(Z5&gt;8,"A",IF(Z5&gt;6,"M/A",IF(Z5&gt;5,"M",IF(Z5&gt;3,"M/B",IF(Z5&gt;1,"B","R"))))))</f>
        <v>R</v>
      </c>
      <c r="AB5" s="55" t="s">
        <v>866</v>
      </c>
      <c r="AC5" s="55" t="s">
        <v>865</v>
      </c>
      <c r="AD5" s="55" t="s">
        <v>316</v>
      </c>
      <c r="AE5" s="55" t="s">
        <v>271</v>
      </c>
      <c r="AF5" s="55" t="s">
        <v>862</v>
      </c>
    </row>
    <row r="6" spans="1:32" ht="174" customHeight="1" x14ac:dyDescent="0.35">
      <c r="A6" s="51">
        <f>A5+1</f>
        <v>2</v>
      </c>
      <c r="B6" s="52" t="s">
        <v>840</v>
      </c>
      <c r="C6" s="61" t="s">
        <v>96</v>
      </c>
      <c r="D6" s="62" t="s">
        <v>97</v>
      </c>
      <c r="E6" s="62" t="s">
        <v>6</v>
      </c>
      <c r="F6" s="63" t="s">
        <v>771</v>
      </c>
      <c r="G6" s="64" t="s">
        <v>770</v>
      </c>
      <c r="H6" s="65" t="s">
        <v>98</v>
      </c>
      <c r="I6" s="58" t="s">
        <v>190</v>
      </c>
      <c r="J6" s="64" t="s">
        <v>608</v>
      </c>
      <c r="K6" s="65">
        <v>2</v>
      </c>
      <c r="L6" s="65">
        <v>2</v>
      </c>
      <c r="M6" s="65">
        <v>2</v>
      </c>
      <c r="N6" s="65">
        <v>2</v>
      </c>
      <c r="O6" s="66">
        <f t="shared" ref="O6:O42" si="0">((K6*$K$2)+(L6*$L$2)+(M6*$M$2)+(N6*$N$2))/$O$2</f>
        <v>2</v>
      </c>
      <c r="P6" s="65">
        <v>2</v>
      </c>
      <c r="Q6" s="65">
        <v>1</v>
      </c>
      <c r="R6" s="65">
        <v>2</v>
      </c>
      <c r="S6" s="66">
        <f t="shared" ref="S6:S42" si="1">((P6*$P$2)+(Q6*$Q$2)+(R6*$R$2))/$S$2</f>
        <v>1.7</v>
      </c>
      <c r="T6" s="66">
        <f t="shared" ref="T6:T42" si="2">O6*S6</f>
        <v>3.4</v>
      </c>
      <c r="U6" s="67" t="s">
        <v>270</v>
      </c>
      <c r="V6" s="67" t="s">
        <v>274</v>
      </c>
      <c r="W6" s="63" t="s">
        <v>766</v>
      </c>
      <c r="X6" s="64" t="s">
        <v>317</v>
      </c>
      <c r="Y6" s="66">
        <v>3</v>
      </c>
      <c r="Z6" s="59">
        <f t="shared" ref="Z6:Z64" si="3">IF(T6-Y6&gt;1,T6-Y6,1)</f>
        <v>1</v>
      </c>
      <c r="AA6" s="59" t="str">
        <f t="shared" ref="AA6:AA42" si="4">IF(Z6="","",IF(Z6&gt;8,"A",IF(Z6&gt;6,"M/A",IF(Z6&gt;5,"M",IF(Z6&gt;3,"M/B",IF(Z6&gt;1,"B","R"))))))</f>
        <v>R</v>
      </c>
      <c r="AB6" s="63" t="s">
        <v>863</v>
      </c>
      <c r="AC6" s="63" t="s">
        <v>864</v>
      </c>
      <c r="AD6" s="64" t="s">
        <v>279</v>
      </c>
      <c r="AE6" s="63" t="s">
        <v>271</v>
      </c>
      <c r="AF6" s="63" t="s">
        <v>870</v>
      </c>
    </row>
    <row r="7" spans="1:32" s="50" customFormat="1" ht="154.5" customHeight="1" x14ac:dyDescent="0.35">
      <c r="A7" s="51">
        <f t="shared" ref="A7:A70" si="5">A6+1</f>
        <v>3</v>
      </c>
      <c r="B7" s="52" t="s">
        <v>840</v>
      </c>
      <c r="C7" s="61" t="s">
        <v>96</v>
      </c>
      <c r="D7" s="62" t="s">
        <v>97</v>
      </c>
      <c r="E7" s="62" t="s">
        <v>100</v>
      </c>
      <c r="F7" s="63" t="s">
        <v>319</v>
      </c>
      <c r="G7" s="64" t="s">
        <v>118</v>
      </c>
      <c r="H7" s="65" t="s">
        <v>98</v>
      </c>
      <c r="I7" s="58" t="s">
        <v>190</v>
      </c>
      <c r="J7" s="64" t="s">
        <v>777</v>
      </c>
      <c r="K7" s="65">
        <v>3</v>
      </c>
      <c r="L7" s="65">
        <v>3</v>
      </c>
      <c r="M7" s="65">
        <v>1</v>
      </c>
      <c r="N7" s="65">
        <v>2</v>
      </c>
      <c r="O7" s="66">
        <f t="shared" si="0"/>
        <v>2.1</v>
      </c>
      <c r="P7" s="65">
        <v>2</v>
      </c>
      <c r="Q7" s="65">
        <v>1</v>
      </c>
      <c r="R7" s="65">
        <v>2</v>
      </c>
      <c r="S7" s="66">
        <f t="shared" si="1"/>
        <v>1.7</v>
      </c>
      <c r="T7" s="66">
        <f t="shared" si="2"/>
        <v>3.57</v>
      </c>
      <c r="U7" s="67" t="s">
        <v>270</v>
      </c>
      <c r="V7" s="67" t="s">
        <v>274</v>
      </c>
      <c r="W7" s="64" t="s">
        <v>320</v>
      </c>
      <c r="X7" s="64" t="s">
        <v>778</v>
      </c>
      <c r="Y7" s="66">
        <v>3</v>
      </c>
      <c r="Z7" s="59">
        <f t="shared" si="3"/>
        <v>1</v>
      </c>
      <c r="AA7" s="59" t="str">
        <f t="shared" si="4"/>
        <v>R</v>
      </c>
      <c r="AB7" s="63" t="s">
        <v>867</v>
      </c>
      <c r="AC7" s="63" t="s">
        <v>774</v>
      </c>
      <c r="AD7" s="63" t="s">
        <v>321</v>
      </c>
      <c r="AE7" s="63" t="s">
        <v>276</v>
      </c>
      <c r="AF7" s="63" t="s">
        <v>871</v>
      </c>
    </row>
    <row r="8" spans="1:32" s="50" customFormat="1" ht="139.5" x14ac:dyDescent="0.35">
      <c r="A8" s="51">
        <f t="shared" si="5"/>
        <v>4</v>
      </c>
      <c r="B8" s="52" t="s">
        <v>840</v>
      </c>
      <c r="C8" s="61" t="s">
        <v>96</v>
      </c>
      <c r="D8" s="62" t="s">
        <v>97</v>
      </c>
      <c r="E8" s="62" t="s">
        <v>100</v>
      </c>
      <c r="F8" s="63" t="s">
        <v>124</v>
      </c>
      <c r="G8" s="64" t="s">
        <v>118</v>
      </c>
      <c r="H8" s="65" t="s">
        <v>99</v>
      </c>
      <c r="I8" s="58" t="s">
        <v>190</v>
      </c>
      <c r="J8" s="63" t="s">
        <v>322</v>
      </c>
      <c r="K8" s="65">
        <v>2</v>
      </c>
      <c r="L8" s="65">
        <v>3</v>
      </c>
      <c r="M8" s="65">
        <v>2</v>
      </c>
      <c r="N8" s="65">
        <v>1</v>
      </c>
      <c r="O8" s="66">
        <f t="shared" si="0"/>
        <v>1.9</v>
      </c>
      <c r="P8" s="65">
        <v>2</v>
      </c>
      <c r="Q8" s="65">
        <v>1</v>
      </c>
      <c r="R8" s="65">
        <v>2</v>
      </c>
      <c r="S8" s="66">
        <f t="shared" si="1"/>
        <v>1.7</v>
      </c>
      <c r="T8" s="66">
        <f t="shared" si="2"/>
        <v>3.23</v>
      </c>
      <c r="U8" s="67" t="s">
        <v>270</v>
      </c>
      <c r="V8" s="67" t="s">
        <v>277</v>
      </c>
      <c r="W8" s="64" t="s">
        <v>323</v>
      </c>
      <c r="X8" s="64" t="s">
        <v>324</v>
      </c>
      <c r="Y8" s="66">
        <v>2</v>
      </c>
      <c r="Z8" s="59">
        <f t="shared" si="3"/>
        <v>1.23</v>
      </c>
      <c r="AA8" s="59" t="str">
        <f t="shared" si="4"/>
        <v>B</v>
      </c>
      <c r="AB8" s="63" t="s">
        <v>868</v>
      </c>
      <c r="AC8" s="63" t="s">
        <v>781</v>
      </c>
      <c r="AD8" s="64" t="s">
        <v>775</v>
      </c>
      <c r="AE8" s="63" t="s">
        <v>271</v>
      </c>
      <c r="AF8" s="63" t="s">
        <v>872</v>
      </c>
    </row>
    <row r="9" spans="1:32" s="50" customFormat="1" ht="125.25" customHeight="1" x14ac:dyDescent="0.35">
      <c r="A9" s="51">
        <f t="shared" si="5"/>
        <v>5</v>
      </c>
      <c r="B9" s="52" t="s">
        <v>840</v>
      </c>
      <c r="C9" s="61" t="s">
        <v>96</v>
      </c>
      <c r="D9" s="62" t="s">
        <v>97</v>
      </c>
      <c r="E9" s="62" t="s">
        <v>100</v>
      </c>
      <c r="F9" s="63" t="s">
        <v>125</v>
      </c>
      <c r="G9" s="64" t="s">
        <v>118</v>
      </c>
      <c r="H9" s="65" t="s">
        <v>98</v>
      </c>
      <c r="I9" s="58" t="s">
        <v>190</v>
      </c>
      <c r="J9" s="64" t="s">
        <v>609</v>
      </c>
      <c r="K9" s="65">
        <v>2</v>
      </c>
      <c r="L9" s="65">
        <v>2</v>
      </c>
      <c r="M9" s="65">
        <v>3</v>
      </c>
      <c r="N9" s="65">
        <v>1</v>
      </c>
      <c r="O9" s="66">
        <f t="shared" si="0"/>
        <v>2</v>
      </c>
      <c r="P9" s="65">
        <v>2</v>
      </c>
      <c r="Q9" s="65">
        <v>1</v>
      </c>
      <c r="R9" s="65">
        <v>2</v>
      </c>
      <c r="S9" s="66">
        <f t="shared" si="1"/>
        <v>1.7</v>
      </c>
      <c r="T9" s="66">
        <f t="shared" si="2"/>
        <v>3.4</v>
      </c>
      <c r="U9" s="67" t="s">
        <v>270</v>
      </c>
      <c r="V9" s="67" t="s">
        <v>278</v>
      </c>
      <c r="W9" s="64" t="s">
        <v>779</v>
      </c>
      <c r="X9" s="64" t="s">
        <v>324</v>
      </c>
      <c r="Y9" s="66">
        <v>2</v>
      </c>
      <c r="Z9" s="59">
        <f t="shared" si="3"/>
        <v>1.4</v>
      </c>
      <c r="AA9" s="59" t="str">
        <f t="shared" si="4"/>
        <v>B</v>
      </c>
      <c r="AB9" s="63" t="s">
        <v>869</v>
      </c>
      <c r="AC9" s="63" t="s">
        <v>782</v>
      </c>
      <c r="AD9" s="64" t="s">
        <v>780</v>
      </c>
      <c r="AE9" s="63" t="s">
        <v>271</v>
      </c>
      <c r="AF9" s="63" t="s">
        <v>872</v>
      </c>
    </row>
    <row r="10" spans="1:32" s="50" customFormat="1" ht="130.5" customHeight="1" x14ac:dyDescent="0.35">
      <c r="A10" s="51">
        <f t="shared" si="5"/>
        <v>6</v>
      </c>
      <c r="B10" s="52" t="s">
        <v>840</v>
      </c>
      <c r="C10" s="61" t="s">
        <v>96</v>
      </c>
      <c r="D10" s="62" t="s">
        <v>97</v>
      </c>
      <c r="E10" s="62" t="s">
        <v>100</v>
      </c>
      <c r="F10" s="63" t="s">
        <v>280</v>
      </c>
      <c r="G10" s="64" t="s">
        <v>119</v>
      </c>
      <c r="H10" s="65" t="s">
        <v>99</v>
      </c>
      <c r="I10" s="58" t="s">
        <v>606</v>
      </c>
      <c r="J10" s="63" t="s">
        <v>607</v>
      </c>
      <c r="K10" s="65">
        <v>2</v>
      </c>
      <c r="L10" s="65">
        <v>3</v>
      </c>
      <c r="M10" s="65">
        <v>2</v>
      </c>
      <c r="N10" s="65">
        <v>1</v>
      </c>
      <c r="O10" s="66">
        <f t="shared" si="0"/>
        <v>1.9</v>
      </c>
      <c r="P10" s="65">
        <v>2</v>
      </c>
      <c r="Q10" s="65">
        <v>1</v>
      </c>
      <c r="R10" s="65">
        <v>2</v>
      </c>
      <c r="S10" s="66">
        <f t="shared" si="1"/>
        <v>1.7</v>
      </c>
      <c r="T10" s="66">
        <f t="shared" si="2"/>
        <v>3.23</v>
      </c>
      <c r="U10" s="67" t="s">
        <v>270</v>
      </c>
      <c r="V10" s="67" t="s">
        <v>278</v>
      </c>
      <c r="W10" s="63" t="s">
        <v>325</v>
      </c>
      <c r="X10" s="64" t="s">
        <v>324</v>
      </c>
      <c r="Y10" s="66">
        <v>4</v>
      </c>
      <c r="Z10" s="59">
        <f t="shared" si="3"/>
        <v>1</v>
      </c>
      <c r="AA10" s="59" t="str">
        <f t="shared" si="4"/>
        <v>R</v>
      </c>
      <c r="AB10" s="63"/>
      <c r="AC10" s="63"/>
      <c r="AD10" s="64"/>
      <c r="AE10" s="63" t="s">
        <v>521</v>
      </c>
      <c r="AF10" s="63"/>
    </row>
    <row r="11" spans="1:32" s="50" customFormat="1" ht="170.25" customHeight="1" x14ac:dyDescent="0.35">
      <c r="A11" s="51">
        <f t="shared" si="5"/>
        <v>7</v>
      </c>
      <c r="B11" s="52" t="s">
        <v>840</v>
      </c>
      <c r="C11" s="61" t="s">
        <v>96</v>
      </c>
      <c r="D11" s="62" t="s">
        <v>97</v>
      </c>
      <c r="E11" s="62" t="s">
        <v>100</v>
      </c>
      <c r="F11" s="63" t="s">
        <v>285</v>
      </c>
      <c r="G11" s="64" t="s">
        <v>326</v>
      </c>
      <c r="H11" s="65" t="s">
        <v>99</v>
      </c>
      <c r="I11" s="58" t="s">
        <v>190</v>
      </c>
      <c r="J11" s="62" t="s">
        <v>327</v>
      </c>
      <c r="K11" s="65">
        <v>2</v>
      </c>
      <c r="L11" s="65">
        <v>3</v>
      </c>
      <c r="M11" s="65">
        <v>1</v>
      </c>
      <c r="N11" s="65">
        <v>1</v>
      </c>
      <c r="O11" s="66">
        <f t="shared" si="0"/>
        <v>1.6</v>
      </c>
      <c r="P11" s="65">
        <v>2</v>
      </c>
      <c r="Q11" s="65">
        <v>1</v>
      </c>
      <c r="R11" s="65">
        <v>2</v>
      </c>
      <c r="S11" s="66">
        <f t="shared" si="1"/>
        <v>1.7</v>
      </c>
      <c r="T11" s="66">
        <f t="shared" si="2"/>
        <v>2.72</v>
      </c>
      <c r="U11" s="67" t="s">
        <v>270</v>
      </c>
      <c r="V11" s="67" t="s">
        <v>281</v>
      </c>
      <c r="W11" s="64" t="s">
        <v>329</v>
      </c>
      <c r="X11" s="64" t="s">
        <v>328</v>
      </c>
      <c r="Y11" s="66">
        <v>1</v>
      </c>
      <c r="Z11" s="59">
        <f t="shared" si="3"/>
        <v>1.7200000000000002</v>
      </c>
      <c r="AA11" s="59" t="str">
        <f t="shared" si="4"/>
        <v>B</v>
      </c>
      <c r="AB11" s="63" t="s">
        <v>873</v>
      </c>
      <c r="AC11" s="63" t="s">
        <v>188</v>
      </c>
      <c r="AD11" s="64" t="s">
        <v>279</v>
      </c>
      <c r="AE11" s="63" t="s">
        <v>271</v>
      </c>
      <c r="AF11" s="63" t="s">
        <v>870</v>
      </c>
    </row>
    <row r="12" spans="1:32" s="42" customFormat="1" ht="135" customHeight="1" x14ac:dyDescent="0.35">
      <c r="A12" s="51">
        <f t="shared" si="5"/>
        <v>8</v>
      </c>
      <c r="B12" s="52" t="s">
        <v>840</v>
      </c>
      <c r="C12" s="61" t="s">
        <v>96</v>
      </c>
      <c r="D12" s="62" t="s">
        <v>97</v>
      </c>
      <c r="E12" s="62" t="s">
        <v>100</v>
      </c>
      <c r="F12" s="63" t="s">
        <v>126</v>
      </c>
      <c r="G12" s="64" t="s">
        <v>120</v>
      </c>
      <c r="H12" s="65" t="s">
        <v>99</v>
      </c>
      <c r="I12" s="58" t="s">
        <v>190</v>
      </c>
      <c r="J12" s="62" t="s">
        <v>282</v>
      </c>
      <c r="K12" s="65">
        <v>3</v>
      </c>
      <c r="L12" s="65">
        <v>1</v>
      </c>
      <c r="M12" s="65">
        <v>3</v>
      </c>
      <c r="N12" s="65">
        <v>1</v>
      </c>
      <c r="O12" s="66">
        <f t="shared" si="0"/>
        <v>2</v>
      </c>
      <c r="P12" s="65">
        <v>2</v>
      </c>
      <c r="Q12" s="65">
        <v>1</v>
      </c>
      <c r="R12" s="65">
        <v>2</v>
      </c>
      <c r="S12" s="66">
        <f t="shared" si="1"/>
        <v>1.7</v>
      </c>
      <c r="T12" s="66">
        <f t="shared" si="2"/>
        <v>3.4</v>
      </c>
      <c r="U12" s="67" t="s">
        <v>270</v>
      </c>
      <c r="V12" s="67" t="s">
        <v>283</v>
      </c>
      <c r="W12" s="63" t="s">
        <v>284</v>
      </c>
      <c r="X12" s="68"/>
      <c r="Y12" s="66">
        <v>2</v>
      </c>
      <c r="Z12" s="59">
        <f t="shared" si="3"/>
        <v>1.4</v>
      </c>
      <c r="AA12" s="59" t="str">
        <f t="shared" si="4"/>
        <v>B</v>
      </c>
      <c r="AB12" s="63" t="s">
        <v>961</v>
      </c>
      <c r="AC12" s="63" t="s">
        <v>188</v>
      </c>
      <c r="AD12" s="63" t="s">
        <v>330</v>
      </c>
      <c r="AE12" s="63" t="s">
        <v>271</v>
      </c>
      <c r="AF12" s="63" t="s">
        <v>874</v>
      </c>
    </row>
    <row r="13" spans="1:32" s="42" customFormat="1" ht="164.25" customHeight="1" x14ac:dyDescent="0.35">
      <c r="A13" s="51">
        <f t="shared" si="5"/>
        <v>9</v>
      </c>
      <c r="B13" s="52" t="s">
        <v>840</v>
      </c>
      <c r="C13" s="61" t="s">
        <v>96</v>
      </c>
      <c r="D13" s="62" t="s">
        <v>97</v>
      </c>
      <c r="E13" s="62" t="s">
        <v>101</v>
      </c>
      <c r="F13" s="63" t="s">
        <v>851</v>
      </c>
      <c r="G13" s="64" t="s">
        <v>19</v>
      </c>
      <c r="H13" s="65" t="s">
        <v>99</v>
      </c>
      <c r="I13" s="58" t="s">
        <v>190</v>
      </c>
      <c r="J13" s="63" t="s">
        <v>331</v>
      </c>
      <c r="K13" s="65">
        <v>1</v>
      </c>
      <c r="L13" s="65">
        <v>3</v>
      </c>
      <c r="M13" s="65">
        <v>2</v>
      </c>
      <c r="N13" s="65">
        <v>1</v>
      </c>
      <c r="O13" s="66">
        <f t="shared" si="0"/>
        <v>1.7</v>
      </c>
      <c r="P13" s="65">
        <v>2</v>
      </c>
      <c r="Q13" s="65">
        <v>1</v>
      </c>
      <c r="R13" s="65">
        <v>2</v>
      </c>
      <c r="S13" s="66">
        <f t="shared" si="1"/>
        <v>1.7</v>
      </c>
      <c r="T13" s="66">
        <f t="shared" si="2"/>
        <v>2.8899999999999997</v>
      </c>
      <c r="U13" s="67" t="s">
        <v>270</v>
      </c>
      <c r="V13" s="67" t="s">
        <v>283</v>
      </c>
      <c r="W13" s="64" t="s">
        <v>332</v>
      </c>
      <c r="X13" s="69" t="s">
        <v>336</v>
      </c>
      <c r="Y13" s="66">
        <v>2</v>
      </c>
      <c r="Z13" s="59">
        <f t="shared" si="3"/>
        <v>1</v>
      </c>
      <c r="AA13" s="59" t="str">
        <f t="shared" si="4"/>
        <v>R</v>
      </c>
      <c r="AB13" s="63" t="s">
        <v>960</v>
      </c>
      <c r="AC13" s="63" t="s">
        <v>338</v>
      </c>
      <c r="AD13" s="63" t="s">
        <v>958</v>
      </c>
      <c r="AE13" s="63" t="s">
        <v>364</v>
      </c>
      <c r="AF13" s="63" t="s">
        <v>959</v>
      </c>
    </row>
    <row r="14" spans="1:32" s="42" customFormat="1" ht="164.25" customHeight="1" x14ac:dyDescent="0.35">
      <c r="A14" s="51">
        <f t="shared" si="5"/>
        <v>10</v>
      </c>
      <c r="B14" s="52" t="s">
        <v>840</v>
      </c>
      <c r="C14" s="61" t="s">
        <v>96</v>
      </c>
      <c r="D14" s="54" t="s">
        <v>97</v>
      </c>
      <c r="E14" s="62" t="s">
        <v>116</v>
      </c>
      <c r="F14" s="63" t="s">
        <v>333</v>
      </c>
      <c r="G14" s="56" t="s">
        <v>334</v>
      </c>
      <c r="H14" s="57" t="s">
        <v>99</v>
      </c>
      <c r="I14" s="58" t="s">
        <v>190</v>
      </c>
      <c r="J14" s="63" t="s">
        <v>610</v>
      </c>
      <c r="K14" s="65">
        <v>1</v>
      </c>
      <c r="L14" s="65">
        <v>3</v>
      </c>
      <c r="M14" s="65">
        <v>2</v>
      </c>
      <c r="N14" s="65">
        <v>1</v>
      </c>
      <c r="O14" s="66">
        <f t="shared" si="0"/>
        <v>1.7</v>
      </c>
      <c r="P14" s="65">
        <v>2</v>
      </c>
      <c r="Q14" s="65">
        <v>1</v>
      </c>
      <c r="R14" s="65">
        <v>2</v>
      </c>
      <c r="S14" s="66">
        <f t="shared" si="1"/>
        <v>1.7</v>
      </c>
      <c r="T14" s="66">
        <f t="shared" si="2"/>
        <v>2.8899999999999997</v>
      </c>
      <c r="U14" s="67" t="s">
        <v>270</v>
      </c>
      <c r="V14" s="67" t="s">
        <v>335</v>
      </c>
      <c r="W14" s="64" t="s">
        <v>337</v>
      </c>
      <c r="X14" s="69"/>
      <c r="Y14" s="66">
        <v>3</v>
      </c>
      <c r="Z14" s="59">
        <f t="shared" si="3"/>
        <v>1</v>
      </c>
      <c r="AA14" s="59" t="str">
        <f t="shared" si="4"/>
        <v>R</v>
      </c>
      <c r="AB14" s="63" t="s">
        <v>347</v>
      </c>
      <c r="AC14" s="63" t="s">
        <v>876</v>
      </c>
      <c r="AD14" s="68" t="s">
        <v>189</v>
      </c>
      <c r="AE14" s="68" t="s">
        <v>271</v>
      </c>
      <c r="AF14" s="63" t="s">
        <v>875</v>
      </c>
    </row>
    <row r="15" spans="1:32" s="42" customFormat="1" ht="153.75" customHeight="1" x14ac:dyDescent="0.35">
      <c r="A15" s="51">
        <f t="shared" si="5"/>
        <v>11</v>
      </c>
      <c r="B15" s="52" t="s">
        <v>840</v>
      </c>
      <c r="C15" s="61" t="s">
        <v>96</v>
      </c>
      <c r="D15" s="62" t="s">
        <v>97</v>
      </c>
      <c r="E15" s="62" t="s">
        <v>117</v>
      </c>
      <c r="F15" s="63" t="s">
        <v>341</v>
      </c>
      <c r="G15" s="64" t="s">
        <v>342</v>
      </c>
      <c r="H15" s="70" t="s">
        <v>99</v>
      </c>
      <c r="I15" s="58" t="s">
        <v>190</v>
      </c>
      <c r="J15" s="64" t="s">
        <v>611</v>
      </c>
      <c r="K15" s="65">
        <v>3</v>
      </c>
      <c r="L15" s="65">
        <v>3</v>
      </c>
      <c r="M15" s="65">
        <v>3</v>
      </c>
      <c r="N15" s="65">
        <v>2</v>
      </c>
      <c r="O15" s="66">
        <f t="shared" si="0"/>
        <v>2.7</v>
      </c>
      <c r="P15" s="65">
        <v>2</v>
      </c>
      <c r="Q15" s="65">
        <v>1</v>
      </c>
      <c r="R15" s="65">
        <v>2</v>
      </c>
      <c r="S15" s="66">
        <f t="shared" si="1"/>
        <v>1.7</v>
      </c>
      <c r="T15" s="66">
        <f t="shared" si="2"/>
        <v>4.59</v>
      </c>
      <c r="U15" s="67" t="s">
        <v>270</v>
      </c>
      <c r="V15" s="64" t="s">
        <v>343</v>
      </c>
      <c r="W15" s="63" t="s">
        <v>773</v>
      </c>
      <c r="X15" s="64"/>
      <c r="Y15" s="66">
        <v>1</v>
      </c>
      <c r="Z15" s="59">
        <f t="shared" si="3"/>
        <v>3.59</v>
      </c>
      <c r="AA15" s="59" t="str">
        <f t="shared" si="4"/>
        <v>M/B</v>
      </c>
      <c r="AB15" s="63" t="s">
        <v>940</v>
      </c>
      <c r="AC15" s="63" t="s">
        <v>783</v>
      </c>
      <c r="AD15" s="64" t="s">
        <v>877</v>
      </c>
      <c r="AE15" s="63" t="s">
        <v>784</v>
      </c>
      <c r="AF15" s="63" t="s">
        <v>785</v>
      </c>
    </row>
    <row r="16" spans="1:32" s="42" customFormat="1" ht="135" customHeight="1" x14ac:dyDescent="0.35">
      <c r="A16" s="51">
        <f t="shared" si="5"/>
        <v>12</v>
      </c>
      <c r="B16" s="52" t="s">
        <v>840</v>
      </c>
      <c r="C16" s="61" t="s">
        <v>96</v>
      </c>
      <c r="D16" s="62" t="s">
        <v>97</v>
      </c>
      <c r="E16" s="62" t="s">
        <v>117</v>
      </c>
      <c r="F16" s="63" t="s">
        <v>786</v>
      </c>
      <c r="G16" s="64" t="s">
        <v>339</v>
      </c>
      <c r="H16" s="70" t="s">
        <v>98</v>
      </c>
      <c r="I16" s="58" t="s">
        <v>190</v>
      </c>
      <c r="J16" s="64" t="s">
        <v>609</v>
      </c>
      <c r="K16" s="65">
        <v>3</v>
      </c>
      <c r="L16" s="65">
        <v>1</v>
      </c>
      <c r="M16" s="65">
        <v>3</v>
      </c>
      <c r="N16" s="65">
        <v>2</v>
      </c>
      <c r="O16" s="66">
        <f t="shared" si="0"/>
        <v>2.2999999999999998</v>
      </c>
      <c r="P16" s="65">
        <v>2</v>
      </c>
      <c r="Q16" s="65">
        <v>2</v>
      </c>
      <c r="R16" s="65">
        <v>2</v>
      </c>
      <c r="S16" s="66">
        <f t="shared" si="1"/>
        <v>2</v>
      </c>
      <c r="T16" s="66">
        <f t="shared" si="2"/>
        <v>4.5999999999999996</v>
      </c>
      <c r="U16" s="67" t="s">
        <v>270</v>
      </c>
      <c r="V16" s="64" t="s">
        <v>335</v>
      </c>
      <c r="W16" s="63" t="s">
        <v>344</v>
      </c>
      <c r="X16" s="64"/>
      <c r="Y16" s="66">
        <v>4</v>
      </c>
      <c r="Z16" s="59">
        <f t="shared" si="3"/>
        <v>1</v>
      </c>
      <c r="AA16" s="59" t="str">
        <f t="shared" si="4"/>
        <v>R</v>
      </c>
      <c r="AB16" s="63"/>
      <c r="AC16" s="63"/>
      <c r="AD16" s="63"/>
      <c r="AE16" s="63" t="s">
        <v>521</v>
      </c>
      <c r="AF16" s="63"/>
    </row>
    <row r="17" spans="1:32" s="50" customFormat="1" ht="135" customHeight="1" x14ac:dyDescent="0.35">
      <c r="A17" s="51">
        <f t="shared" si="5"/>
        <v>13</v>
      </c>
      <c r="B17" s="52" t="s">
        <v>840</v>
      </c>
      <c r="C17" s="61" t="s">
        <v>96</v>
      </c>
      <c r="D17" s="62" t="s">
        <v>97</v>
      </c>
      <c r="E17" s="62" t="s">
        <v>117</v>
      </c>
      <c r="F17" s="63" t="s">
        <v>852</v>
      </c>
      <c r="G17" s="64" t="s">
        <v>115</v>
      </c>
      <c r="H17" s="70" t="s">
        <v>127</v>
      </c>
      <c r="I17" s="58" t="s">
        <v>190</v>
      </c>
      <c r="J17" s="63" t="s">
        <v>345</v>
      </c>
      <c r="K17" s="65">
        <v>3</v>
      </c>
      <c r="L17" s="65">
        <v>3</v>
      </c>
      <c r="M17" s="65">
        <v>2</v>
      </c>
      <c r="N17" s="65">
        <v>2</v>
      </c>
      <c r="O17" s="66">
        <f t="shared" si="0"/>
        <v>2.4</v>
      </c>
      <c r="P17" s="65">
        <v>2</v>
      </c>
      <c r="Q17" s="65">
        <v>2</v>
      </c>
      <c r="R17" s="65">
        <v>2</v>
      </c>
      <c r="S17" s="66">
        <f t="shared" si="1"/>
        <v>2</v>
      </c>
      <c r="T17" s="66">
        <f t="shared" si="2"/>
        <v>4.8</v>
      </c>
      <c r="U17" s="67" t="s">
        <v>270</v>
      </c>
      <c r="V17" s="64" t="s">
        <v>343</v>
      </c>
      <c r="W17" s="64" t="s">
        <v>346</v>
      </c>
      <c r="X17" s="64"/>
      <c r="Y17" s="66">
        <v>4</v>
      </c>
      <c r="Z17" s="59">
        <f t="shared" si="3"/>
        <v>1</v>
      </c>
      <c r="AA17" s="59" t="str">
        <f t="shared" si="4"/>
        <v>R</v>
      </c>
      <c r="AB17" s="63"/>
      <c r="AC17" s="63"/>
      <c r="AD17" s="63"/>
      <c r="AE17" s="63" t="s">
        <v>521</v>
      </c>
      <c r="AF17" s="63"/>
    </row>
    <row r="18" spans="1:32" s="42" customFormat="1" ht="147.75" customHeight="1" x14ac:dyDescent="0.35">
      <c r="A18" s="51">
        <f t="shared" si="5"/>
        <v>14</v>
      </c>
      <c r="B18" s="71" t="s">
        <v>841</v>
      </c>
      <c r="C18" s="61" t="s">
        <v>96</v>
      </c>
      <c r="D18" s="62" t="s">
        <v>102</v>
      </c>
      <c r="E18" s="62" t="s">
        <v>104</v>
      </c>
      <c r="F18" s="63" t="s">
        <v>349</v>
      </c>
      <c r="G18" s="64" t="s">
        <v>350</v>
      </c>
      <c r="H18" s="65" t="s">
        <v>98</v>
      </c>
      <c r="I18" s="58" t="s">
        <v>190</v>
      </c>
      <c r="J18" s="63" t="s">
        <v>348</v>
      </c>
      <c r="K18" s="65">
        <v>3</v>
      </c>
      <c r="L18" s="65">
        <v>1</v>
      </c>
      <c r="M18" s="65">
        <v>1</v>
      </c>
      <c r="N18" s="65">
        <v>1</v>
      </c>
      <c r="O18" s="66">
        <f t="shared" si="0"/>
        <v>1.4</v>
      </c>
      <c r="P18" s="65">
        <v>1</v>
      </c>
      <c r="Q18" s="65">
        <v>1</v>
      </c>
      <c r="R18" s="65">
        <v>3</v>
      </c>
      <c r="S18" s="66">
        <f t="shared" si="1"/>
        <v>1.6</v>
      </c>
      <c r="T18" s="66">
        <f t="shared" si="2"/>
        <v>2.2399999999999998</v>
      </c>
      <c r="U18" s="64" t="s">
        <v>351</v>
      </c>
      <c r="V18" s="64" t="s">
        <v>352</v>
      </c>
      <c r="W18" s="63" t="s">
        <v>354</v>
      </c>
      <c r="X18" s="63" t="s">
        <v>353</v>
      </c>
      <c r="Y18" s="66">
        <v>3</v>
      </c>
      <c r="Z18" s="59">
        <f t="shared" si="3"/>
        <v>1</v>
      </c>
      <c r="AA18" s="59" t="str">
        <f t="shared" si="4"/>
        <v>R</v>
      </c>
      <c r="AB18" s="64" t="s">
        <v>356</v>
      </c>
      <c r="AC18" s="63" t="s">
        <v>355</v>
      </c>
      <c r="AD18" s="72" t="s">
        <v>19</v>
      </c>
      <c r="AE18" s="72" t="s">
        <v>357</v>
      </c>
      <c r="AF18" s="68" t="s">
        <v>287</v>
      </c>
    </row>
    <row r="19" spans="1:32" s="42" customFormat="1" ht="141" customHeight="1" x14ac:dyDescent="0.35">
      <c r="A19" s="51">
        <f t="shared" si="5"/>
        <v>15</v>
      </c>
      <c r="B19" s="71" t="s">
        <v>841</v>
      </c>
      <c r="C19" s="61" t="s">
        <v>96</v>
      </c>
      <c r="D19" s="62" t="s">
        <v>102</v>
      </c>
      <c r="E19" s="62" t="s">
        <v>105</v>
      </c>
      <c r="F19" s="63" t="s">
        <v>358</v>
      </c>
      <c r="G19" s="64" t="s">
        <v>359</v>
      </c>
      <c r="H19" s="65" t="s">
        <v>98</v>
      </c>
      <c r="I19" s="58" t="s">
        <v>190</v>
      </c>
      <c r="J19" s="63" t="s">
        <v>360</v>
      </c>
      <c r="K19" s="65">
        <v>3</v>
      </c>
      <c r="L19" s="65">
        <v>1</v>
      </c>
      <c r="M19" s="65">
        <v>2</v>
      </c>
      <c r="N19" s="65">
        <v>1</v>
      </c>
      <c r="O19" s="66">
        <f t="shared" si="0"/>
        <v>1.7</v>
      </c>
      <c r="P19" s="65">
        <v>1</v>
      </c>
      <c r="Q19" s="65">
        <v>1</v>
      </c>
      <c r="R19" s="65">
        <v>1</v>
      </c>
      <c r="S19" s="66">
        <f t="shared" si="1"/>
        <v>1</v>
      </c>
      <c r="T19" s="66">
        <f t="shared" si="2"/>
        <v>1.7</v>
      </c>
      <c r="U19" s="64" t="s">
        <v>361</v>
      </c>
      <c r="V19" s="69" t="s">
        <v>335</v>
      </c>
      <c r="W19" s="62"/>
      <c r="X19" s="73"/>
      <c r="Y19" s="66">
        <v>3</v>
      </c>
      <c r="Z19" s="59">
        <f t="shared" si="3"/>
        <v>1</v>
      </c>
      <c r="AA19" s="59" t="str">
        <f t="shared" si="4"/>
        <v>R</v>
      </c>
      <c r="AB19" s="63" t="s">
        <v>912</v>
      </c>
      <c r="AC19" s="63" t="s">
        <v>914</v>
      </c>
      <c r="AD19" s="63" t="s">
        <v>915</v>
      </c>
      <c r="AE19" s="63" t="s">
        <v>913</v>
      </c>
      <c r="AF19" s="63" t="s">
        <v>911</v>
      </c>
    </row>
    <row r="20" spans="1:32" s="42" customFormat="1" ht="208.5" customHeight="1" x14ac:dyDescent="0.35">
      <c r="A20" s="51">
        <f t="shared" si="5"/>
        <v>16</v>
      </c>
      <c r="B20" s="71" t="s">
        <v>841</v>
      </c>
      <c r="C20" s="61" t="s">
        <v>153</v>
      </c>
      <c r="D20" s="74" t="s">
        <v>11</v>
      </c>
      <c r="E20" s="63" t="s">
        <v>193</v>
      </c>
      <c r="F20" s="63" t="s">
        <v>853</v>
      </c>
      <c r="G20" s="64" t="s">
        <v>562</v>
      </c>
      <c r="H20" s="65" t="s">
        <v>288</v>
      </c>
      <c r="I20" s="58" t="s">
        <v>190</v>
      </c>
      <c r="J20" s="63" t="s">
        <v>564</v>
      </c>
      <c r="K20" s="65">
        <v>2</v>
      </c>
      <c r="L20" s="65">
        <v>1</v>
      </c>
      <c r="M20" s="65">
        <v>3</v>
      </c>
      <c r="N20" s="65">
        <v>1</v>
      </c>
      <c r="O20" s="66">
        <f t="shared" si="0"/>
        <v>1.8</v>
      </c>
      <c r="P20" s="65">
        <v>1</v>
      </c>
      <c r="Q20" s="65">
        <v>1</v>
      </c>
      <c r="R20" s="65">
        <v>1</v>
      </c>
      <c r="S20" s="66">
        <f t="shared" si="1"/>
        <v>1</v>
      </c>
      <c r="T20" s="66">
        <f t="shared" si="2"/>
        <v>1.8</v>
      </c>
      <c r="U20" s="64" t="s">
        <v>361</v>
      </c>
      <c r="V20" s="69" t="s">
        <v>335</v>
      </c>
      <c r="W20" s="64" t="s">
        <v>567</v>
      </c>
      <c r="X20" s="73"/>
      <c r="Y20" s="66">
        <v>3</v>
      </c>
      <c r="Z20" s="59">
        <f t="shared" si="3"/>
        <v>1</v>
      </c>
      <c r="AA20" s="59" t="str">
        <f t="shared" si="4"/>
        <v>R</v>
      </c>
      <c r="AB20" s="63" t="s">
        <v>916</v>
      </c>
      <c r="AC20" s="63" t="s">
        <v>362</v>
      </c>
      <c r="AD20" s="63" t="s">
        <v>304</v>
      </c>
      <c r="AE20" s="63" t="s">
        <v>787</v>
      </c>
      <c r="AF20" s="63" t="s">
        <v>917</v>
      </c>
    </row>
    <row r="21" spans="1:32" s="42" customFormat="1" ht="142.5" customHeight="1" x14ac:dyDescent="0.35">
      <c r="A21" s="51">
        <f t="shared" si="5"/>
        <v>17</v>
      </c>
      <c r="B21" s="71" t="s">
        <v>841</v>
      </c>
      <c r="C21" s="61" t="s">
        <v>153</v>
      </c>
      <c r="D21" s="74" t="s">
        <v>11</v>
      </c>
      <c r="E21" s="63" t="s">
        <v>194</v>
      </c>
      <c r="F21" s="63" t="s">
        <v>563</v>
      </c>
      <c r="G21" s="64" t="s">
        <v>562</v>
      </c>
      <c r="H21" s="65" t="s">
        <v>288</v>
      </c>
      <c r="I21" s="58" t="s">
        <v>190</v>
      </c>
      <c r="J21" s="63" t="s">
        <v>565</v>
      </c>
      <c r="K21" s="65">
        <v>2</v>
      </c>
      <c r="L21" s="65">
        <v>1</v>
      </c>
      <c r="M21" s="65">
        <v>3</v>
      </c>
      <c r="N21" s="65">
        <v>1</v>
      </c>
      <c r="O21" s="66">
        <f t="shared" si="0"/>
        <v>1.8</v>
      </c>
      <c r="P21" s="65">
        <v>1</v>
      </c>
      <c r="Q21" s="65">
        <v>1</v>
      </c>
      <c r="R21" s="65">
        <v>1</v>
      </c>
      <c r="S21" s="66">
        <f t="shared" si="1"/>
        <v>1</v>
      </c>
      <c r="T21" s="66">
        <f t="shared" si="2"/>
        <v>1.8</v>
      </c>
      <c r="U21" s="64" t="s">
        <v>361</v>
      </c>
      <c r="V21" s="69" t="s">
        <v>335</v>
      </c>
      <c r="W21" s="64" t="s">
        <v>566</v>
      </c>
      <c r="X21" s="73"/>
      <c r="Y21" s="66">
        <v>2</v>
      </c>
      <c r="Z21" s="59">
        <f t="shared" si="3"/>
        <v>1</v>
      </c>
      <c r="AA21" s="59" t="str">
        <f t="shared" si="4"/>
        <v>R</v>
      </c>
      <c r="AB21" s="63"/>
      <c r="AC21" s="63"/>
      <c r="AD21" s="63"/>
      <c r="AE21" s="63"/>
      <c r="AF21" s="63"/>
    </row>
    <row r="22" spans="1:32" s="42" customFormat="1" ht="118.5" customHeight="1" x14ac:dyDescent="0.35">
      <c r="A22" s="51">
        <f t="shared" si="5"/>
        <v>18</v>
      </c>
      <c r="B22" s="71" t="s">
        <v>841</v>
      </c>
      <c r="C22" s="61" t="s">
        <v>96</v>
      </c>
      <c r="D22" s="62" t="s">
        <v>102</v>
      </c>
      <c r="E22" s="62" t="s">
        <v>123</v>
      </c>
      <c r="F22" s="63" t="s">
        <v>854</v>
      </c>
      <c r="G22" s="64" t="s">
        <v>365</v>
      </c>
      <c r="H22" s="65" t="s">
        <v>98</v>
      </c>
      <c r="I22" s="58" t="s">
        <v>190</v>
      </c>
      <c r="J22" s="62" t="s">
        <v>366</v>
      </c>
      <c r="K22" s="65">
        <v>3</v>
      </c>
      <c r="L22" s="65">
        <v>1</v>
      </c>
      <c r="M22" s="65">
        <v>3</v>
      </c>
      <c r="N22" s="65">
        <v>1</v>
      </c>
      <c r="O22" s="66">
        <f t="shared" si="0"/>
        <v>2</v>
      </c>
      <c r="P22" s="65">
        <v>1</v>
      </c>
      <c r="Q22" s="65">
        <v>1</v>
      </c>
      <c r="R22" s="65">
        <v>1</v>
      </c>
      <c r="S22" s="66">
        <f t="shared" si="1"/>
        <v>1</v>
      </c>
      <c r="T22" s="66">
        <f t="shared" si="2"/>
        <v>2</v>
      </c>
      <c r="U22" s="69" t="s">
        <v>367</v>
      </c>
      <c r="V22" s="73"/>
      <c r="W22" s="62" t="s">
        <v>289</v>
      </c>
      <c r="X22" s="73"/>
      <c r="Y22" s="66">
        <v>2</v>
      </c>
      <c r="Z22" s="59">
        <f t="shared" si="3"/>
        <v>1</v>
      </c>
      <c r="AA22" s="59" t="str">
        <f t="shared" si="4"/>
        <v>R</v>
      </c>
      <c r="AB22" s="63"/>
      <c r="AC22" s="75"/>
      <c r="AD22" s="75"/>
      <c r="AE22" s="75"/>
      <c r="AF22" s="75"/>
    </row>
    <row r="23" spans="1:32" ht="126.75" customHeight="1" x14ac:dyDescent="0.35">
      <c r="A23" s="51">
        <f t="shared" si="5"/>
        <v>19</v>
      </c>
      <c r="B23" s="71" t="s">
        <v>841</v>
      </c>
      <c r="C23" s="61" t="s">
        <v>96</v>
      </c>
      <c r="D23" s="62" t="s">
        <v>102</v>
      </c>
      <c r="E23" s="62" t="s">
        <v>121</v>
      </c>
      <c r="F23" s="63" t="s">
        <v>855</v>
      </c>
      <c r="G23" s="64" t="s">
        <v>856</v>
      </c>
      <c r="H23" s="65" t="s">
        <v>290</v>
      </c>
      <c r="I23" s="64" t="s">
        <v>190</v>
      </c>
      <c r="J23" s="63" t="s">
        <v>368</v>
      </c>
      <c r="K23" s="65">
        <v>3</v>
      </c>
      <c r="L23" s="65">
        <v>1</v>
      </c>
      <c r="M23" s="65">
        <v>2</v>
      </c>
      <c r="N23" s="65">
        <v>1</v>
      </c>
      <c r="O23" s="66">
        <f t="shared" si="0"/>
        <v>1.7</v>
      </c>
      <c r="P23" s="65">
        <v>1</v>
      </c>
      <c r="Q23" s="65">
        <v>1</v>
      </c>
      <c r="R23" s="65">
        <v>1</v>
      </c>
      <c r="S23" s="66">
        <f t="shared" si="1"/>
        <v>1</v>
      </c>
      <c r="T23" s="66">
        <f t="shared" si="2"/>
        <v>1.7</v>
      </c>
      <c r="U23" s="69" t="s">
        <v>270</v>
      </c>
      <c r="V23" s="73"/>
      <c r="W23" s="62" t="s">
        <v>370</v>
      </c>
      <c r="X23" s="76"/>
      <c r="Y23" s="66">
        <v>2</v>
      </c>
      <c r="Z23" s="59">
        <f t="shared" si="3"/>
        <v>1</v>
      </c>
      <c r="AA23" s="59" t="str">
        <f t="shared" si="4"/>
        <v>R</v>
      </c>
      <c r="AB23" s="63" t="s">
        <v>371</v>
      </c>
      <c r="AC23" s="63" t="s">
        <v>372</v>
      </c>
      <c r="AD23" s="63" t="s">
        <v>857</v>
      </c>
      <c r="AE23" s="63" t="s">
        <v>291</v>
      </c>
      <c r="AF23" s="63" t="s">
        <v>373</v>
      </c>
    </row>
    <row r="24" spans="1:32" ht="117.75" customHeight="1" x14ac:dyDescent="0.35">
      <c r="A24" s="51">
        <f t="shared" si="5"/>
        <v>20</v>
      </c>
      <c r="B24" s="71" t="s">
        <v>841</v>
      </c>
      <c r="C24" s="61" t="s">
        <v>96</v>
      </c>
      <c r="D24" s="62" t="s">
        <v>102</v>
      </c>
      <c r="E24" s="62" t="s">
        <v>122</v>
      </c>
      <c r="F24" s="63" t="s">
        <v>788</v>
      </c>
      <c r="G24" s="64" t="s">
        <v>374</v>
      </c>
      <c r="H24" s="65" t="s">
        <v>98</v>
      </c>
      <c r="I24" s="64" t="s">
        <v>190</v>
      </c>
      <c r="J24" s="62" t="s">
        <v>375</v>
      </c>
      <c r="K24" s="65">
        <v>3</v>
      </c>
      <c r="L24" s="65">
        <v>1</v>
      </c>
      <c r="M24" s="65">
        <v>3</v>
      </c>
      <c r="N24" s="65">
        <v>1</v>
      </c>
      <c r="O24" s="66">
        <f t="shared" si="0"/>
        <v>2</v>
      </c>
      <c r="P24" s="65">
        <v>1</v>
      </c>
      <c r="Q24" s="65">
        <v>1</v>
      </c>
      <c r="R24" s="65">
        <v>1</v>
      </c>
      <c r="S24" s="66">
        <f t="shared" si="1"/>
        <v>1</v>
      </c>
      <c r="T24" s="66">
        <f t="shared" si="2"/>
        <v>2</v>
      </c>
      <c r="U24" s="69" t="s">
        <v>369</v>
      </c>
      <c r="V24" s="73"/>
      <c r="W24" s="62" t="s">
        <v>789</v>
      </c>
      <c r="X24" s="73"/>
      <c r="Y24" s="66">
        <v>2</v>
      </c>
      <c r="Z24" s="59">
        <f t="shared" si="3"/>
        <v>1</v>
      </c>
      <c r="AA24" s="59" t="str">
        <f t="shared" si="4"/>
        <v>R</v>
      </c>
      <c r="AB24" s="63"/>
      <c r="AC24" s="63"/>
      <c r="AD24" s="68"/>
      <c r="AE24" s="75"/>
      <c r="AF24" s="68"/>
    </row>
    <row r="25" spans="1:32" ht="154.5" customHeight="1" x14ac:dyDescent="0.35">
      <c r="A25" s="51">
        <f t="shared" si="5"/>
        <v>21</v>
      </c>
      <c r="B25" s="71" t="s">
        <v>841</v>
      </c>
      <c r="C25" s="61" t="s">
        <v>96</v>
      </c>
      <c r="D25" s="62" t="s">
        <v>102</v>
      </c>
      <c r="E25" s="62" t="s">
        <v>107</v>
      </c>
      <c r="F25" s="63" t="s">
        <v>376</v>
      </c>
      <c r="G25" s="64" t="s">
        <v>377</v>
      </c>
      <c r="H25" s="65" t="s">
        <v>98</v>
      </c>
      <c r="I25" s="64" t="s">
        <v>190</v>
      </c>
      <c r="J25" s="63" t="s">
        <v>292</v>
      </c>
      <c r="K25" s="65">
        <v>3</v>
      </c>
      <c r="L25" s="65">
        <v>1</v>
      </c>
      <c r="M25" s="65">
        <v>3</v>
      </c>
      <c r="N25" s="65">
        <v>1</v>
      </c>
      <c r="O25" s="66">
        <f t="shared" si="0"/>
        <v>2</v>
      </c>
      <c r="P25" s="65">
        <v>1</v>
      </c>
      <c r="Q25" s="65">
        <v>1</v>
      </c>
      <c r="R25" s="65">
        <v>2</v>
      </c>
      <c r="S25" s="66">
        <f t="shared" si="1"/>
        <v>1.3</v>
      </c>
      <c r="T25" s="66">
        <f t="shared" si="2"/>
        <v>2.6</v>
      </c>
      <c r="U25" s="69" t="s">
        <v>378</v>
      </c>
      <c r="V25" s="69" t="s">
        <v>384</v>
      </c>
      <c r="W25" s="69" t="s">
        <v>380</v>
      </c>
      <c r="X25" s="62"/>
      <c r="Y25" s="66">
        <v>2</v>
      </c>
      <c r="Z25" s="59">
        <f t="shared" si="3"/>
        <v>1</v>
      </c>
      <c r="AA25" s="59" t="str">
        <f t="shared" si="4"/>
        <v>R</v>
      </c>
      <c r="AB25" s="63" t="s">
        <v>776</v>
      </c>
      <c r="AC25" s="63" t="s">
        <v>790</v>
      </c>
      <c r="AD25" s="63" t="s">
        <v>304</v>
      </c>
      <c r="AE25" s="63" t="s">
        <v>791</v>
      </c>
      <c r="AF25" s="63" t="s">
        <v>918</v>
      </c>
    </row>
    <row r="26" spans="1:32" ht="154.5" customHeight="1" x14ac:dyDescent="0.35">
      <c r="A26" s="51">
        <f t="shared" si="5"/>
        <v>22</v>
      </c>
      <c r="B26" s="71" t="s">
        <v>841</v>
      </c>
      <c r="C26" s="61" t="s">
        <v>96</v>
      </c>
      <c r="D26" s="62" t="s">
        <v>102</v>
      </c>
      <c r="E26" s="62" t="s">
        <v>107</v>
      </c>
      <c r="F26" s="63" t="s">
        <v>381</v>
      </c>
      <c r="G26" s="64" t="s">
        <v>382</v>
      </c>
      <c r="H26" s="65" t="s">
        <v>98</v>
      </c>
      <c r="I26" s="64" t="s">
        <v>190</v>
      </c>
      <c r="J26" s="63" t="s">
        <v>383</v>
      </c>
      <c r="K26" s="65">
        <v>2</v>
      </c>
      <c r="L26" s="65">
        <v>1</v>
      </c>
      <c r="M26" s="65">
        <v>1</v>
      </c>
      <c r="N26" s="65">
        <v>1</v>
      </c>
      <c r="O26" s="66">
        <f t="shared" si="0"/>
        <v>1.2</v>
      </c>
      <c r="P26" s="65">
        <v>1</v>
      </c>
      <c r="Q26" s="65">
        <v>1</v>
      </c>
      <c r="R26" s="65">
        <v>2</v>
      </c>
      <c r="S26" s="66">
        <f t="shared" si="1"/>
        <v>1.3</v>
      </c>
      <c r="T26" s="66">
        <f t="shared" si="2"/>
        <v>1.56</v>
      </c>
      <c r="U26" s="69" t="s">
        <v>270</v>
      </c>
      <c r="V26" s="69" t="s">
        <v>384</v>
      </c>
      <c r="W26" s="69" t="s">
        <v>385</v>
      </c>
      <c r="X26" s="62" t="s">
        <v>386</v>
      </c>
      <c r="Y26" s="66">
        <v>2</v>
      </c>
      <c r="Z26" s="59">
        <f t="shared" si="3"/>
        <v>1</v>
      </c>
      <c r="AA26" s="59" t="str">
        <f t="shared" si="4"/>
        <v>R</v>
      </c>
      <c r="AB26" s="63" t="s">
        <v>921</v>
      </c>
      <c r="AC26" s="63" t="s">
        <v>920</v>
      </c>
      <c r="AD26" s="63" t="s">
        <v>922</v>
      </c>
      <c r="AE26" s="63" t="s">
        <v>387</v>
      </c>
      <c r="AF26" s="63" t="s">
        <v>923</v>
      </c>
    </row>
    <row r="27" spans="1:32" ht="200.25" customHeight="1" x14ac:dyDescent="0.35">
      <c r="A27" s="51">
        <f t="shared" si="5"/>
        <v>23</v>
      </c>
      <c r="B27" s="71" t="s">
        <v>841</v>
      </c>
      <c r="C27" s="61" t="s">
        <v>96</v>
      </c>
      <c r="D27" s="62" t="s">
        <v>102</v>
      </c>
      <c r="E27" s="62" t="s">
        <v>9</v>
      </c>
      <c r="F27" s="63" t="s">
        <v>388</v>
      </c>
      <c r="G27" s="64" t="s">
        <v>390</v>
      </c>
      <c r="H27" s="65" t="s">
        <v>98</v>
      </c>
      <c r="I27" s="64" t="s">
        <v>190</v>
      </c>
      <c r="J27" s="63" t="s">
        <v>614</v>
      </c>
      <c r="K27" s="65">
        <v>2</v>
      </c>
      <c r="L27" s="65">
        <v>3</v>
      </c>
      <c r="M27" s="65">
        <v>1</v>
      </c>
      <c r="N27" s="65">
        <v>2</v>
      </c>
      <c r="O27" s="66">
        <f t="shared" si="0"/>
        <v>1.9</v>
      </c>
      <c r="P27" s="65">
        <v>2</v>
      </c>
      <c r="Q27" s="65">
        <v>2</v>
      </c>
      <c r="R27" s="65">
        <v>1</v>
      </c>
      <c r="S27" s="66">
        <f t="shared" si="1"/>
        <v>1.7</v>
      </c>
      <c r="T27" s="66">
        <f t="shared" si="2"/>
        <v>3.23</v>
      </c>
      <c r="U27" s="69" t="s">
        <v>369</v>
      </c>
      <c r="V27" s="69" t="s">
        <v>391</v>
      </c>
      <c r="W27" s="69" t="s">
        <v>392</v>
      </c>
      <c r="X27" s="62" t="s">
        <v>293</v>
      </c>
      <c r="Y27" s="66">
        <v>3</v>
      </c>
      <c r="Z27" s="59">
        <f t="shared" si="3"/>
        <v>1</v>
      </c>
      <c r="AA27" s="59" t="str">
        <f t="shared" si="4"/>
        <v>R</v>
      </c>
      <c r="AB27" s="75" t="s">
        <v>919</v>
      </c>
      <c r="AC27" s="75"/>
      <c r="AD27" s="75"/>
      <c r="AE27" s="75"/>
      <c r="AF27" s="75"/>
    </row>
    <row r="28" spans="1:32" ht="122.25" customHeight="1" x14ac:dyDescent="0.35">
      <c r="A28" s="51">
        <f t="shared" si="5"/>
        <v>24</v>
      </c>
      <c r="B28" s="52" t="s">
        <v>840</v>
      </c>
      <c r="C28" s="61" t="s">
        <v>96</v>
      </c>
      <c r="D28" s="62" t="s">
        <v>102</v>
      </c>
      <c r="E28" s="62" t="s">
        <v>106</v>
      </c>
      <c r="F28" s="63" t="s">
        <v>393</v>
      </c>
      <c r="G28" s="64" t="s">
        <v>389</v>
      </c>
      <c r="H28" s="65" t="s">
        <v>394</v>
      </c>
      <c r="I28" s="64" t="s">
        <v>190</v>
      </c>
      <c r="J28" s="64" t="s">
        <v>612</v>
      </c>
      <c r="K28" s="65">
        <v>2</v>
      </c>
      <c r="L28" s="65">
        <v>3</v>
      </c>
      <c r="M28" s="65">
        <v>3</v>
      </c>
      <c r="N28" s="65">
        <v>2</v>
      </c>
      <c r="O28" s="66">
        <f t="shared" si="0"/>
        <v>2.5</v>
      </c>
      <c r="P28" s="65">
        <v>2</v>
      </c>
      <c r="Q28" s="65">
        <v>1</v>
      </c>
      <c r="R28" s="65">
        <v>2</v>
      </c>
      <c r="S28" s="66">
        <f t="shared" si="1"/>
        <v>1.7</v>
      </c>
      <c r="T28" s="66">
        <f t="shared" si="2"/>
        <v>4.25</v>
      </c>
      <c r="U28" s="69" t="s">
        <v>270</v>
      </c>
      <c r="V28" s="69" t="s">
        <v>335</v>
      </c>
      <c r="W28" s="69" t="s">
        <v>395</v>
      </c>
      <c r="X28" s="69" t="s">
        <v>336</v>
      </c>
      <c r="Y28" s="66">
        <v>4</v>
      </c>
      <c r="Z28" s="59">
        <f t="shared" si="3"/>
        <v>1</v>
      </c>
      <c r="AA28" s="59" t="str">
        <f t="shared" si="4"/>
        <v>R</v>
      </c>
      <c r="AB28" s="63"/>
      <c r="AC28" s="63"/>
      <c r="AD28" s="63"/>
      <c r="AE28" s="63" t="s">
        <v>396</v>
      </c>
      <c r="AF28" s="63"/>
    </row>
    <row r="29" spans="1:32" ht="125.25" customHeight="1" x14ac:dyDescent="0.35">
      <c r="A29" s="51">
        <f t="shared" si="5"/>
        <v>25</v>
      </c>
      <c r="B29" s="52" t="s">
        <v>840</v>
      </c>
      <c r="C29" s="61" t="s">
        <v>96</v>
      </c>
      <c r="D29" s="62" t="s">
        <v>102</v>
      </c>
      <c r="E29" s="62" t="s">
        <v>106</v>
      </c>
      <c r="F29" s="63" t="s">
        <v>858</v>
      </c>
      <c r="G29" s="64" t="s">
        <v>397</v>
      </c>
      <c r="H29" s="65" t="s">
        <v>156</v>
      </c>
      <c r="I29" s="64" t="s">
        <v>190</v>
      </c>
      <c r="J29" s="64" t="s">
        <v>613</v>
      </c>
      <c r="K29" s="65">
        <v>2</v>
      </c>
      <c r="L29" s="65">
        <v>3</v>
      </c>
      <c r="M29" s="65">
        <v>2</v>
      </c>
      <c r="N29" s="65">
        <v>2</v>
      </c>
      <c r="O29" s="66">
        <f t="shared" si="0"/>
        <v>2.2000000000000002</v>
      </c>
      <c r="P29" s="65">
        <v>2</v>
      </c>
      <c r="Q29" s="65">
        <v>1</v>
      </c>
      <c r="R29" s="65">
        <v>2</v>
      </c>
      <c r="S29" s="66">
        <f t="shared" si="1"/>
        <v>1.7</v>
      </c>
      <c r="T29" s="66">
        <f t="shared" si="2"/>
        <v>3.74</v>
      </c>
      <c r="U29" s="69" t="s">
        <v>270</v>
      </c>
      <c r="V29" s="69" t="s">
        <v>335</v>
      </c>
      <c r="W29" s="69" t="s">
        <v>398</v>
      </c>
      <c r="X29" s="69" t="s">
        <v>336</v>
      </c>
      <c r="Y29" s="66">
        <v>4</v>
      </c>
      <c r="Z29" s="59">
        <f t="shared" si="3"/>
        <v>1</v>
      </c>
      <c r="AA29" s="59" t="str">
        <f t="shared" si="4"/>
        <v>R</v>
      </c>
      <c r="AB29" s="63"/>
      <c r="AC29" s="63"/>
      <c r="AD29" s="63"/>
      <c r="AE29" s="63" t="s">
        <v>396</v>
      </c>
      <c r="AF29" s="63"/>
    </row>
    <row r="30" spans="1:32" s="42" customFormat="1" ht="116.25" customHeight="1" x14ac:dyDescent="0.35">
      <c r="A30" s="51">
        <f t="shared" si="5"/>
        <v>26</v>
      </c>
      <c r="B30" s="71" t="s">
        <v>841</v>
      </c>
      <c r="C30" s="61" t="s">
        <v>96</v>
      </c>
      <c r="D30" s="62" t="s">
        <v>102</v>
      </c>
      <c r="E30" s="62" t="s">
        <v>103</v>
      </c>
      <c r="F30" s="63" t="s">
        <v>792</v>
      </c>
      <c r="G30" s="64" t="s">
        <v>399</v>
      </c>
      <c r="H30" s="65" t="s">
        <v>294</v>
      </c>
      <c r="I30" s="64" t="s">
        <v>190</v>
      </c>
      <c r="J30" s="63" t="s">
        <v>402</v>
      </c>
      <c r="K30" s="65">
        <v>2</v>
      </c>
      <c r="L30" s="65">
        <v>3</v>
      </c>
      <c r="M30" s="65">
        <v>2</v>
      </c>
      <c r="N30" s="65">
        <v>1</v>
      </c>
      <c r="O30" s="66">
        <f t="shared" si="0"/>
        <v>1.9</v>
      </c>
      <c r="P30" s="65">
        <v>1</v>
      </c>
      <c r="Q30" s="65">
        <v>1</v>
      </c>
      <c r="R30" s="65">
        <v>1</v>
      </c>
      <c r="S30" s="66">
        <f t="shared" si="1"/>
        <v>1</v>
      </c>
      <c r="T30" s="66">
        <f t="shared" si="2"/>
        <v>1.9</v>
      </c>
      <c r="U30" s="69" t="s">
        <v>400</v>
      </c>
      <c r="V30" s="69" t="s">
        <v>335</v>
      </c>
      <c r="W30" s="64" t="s">
        <v>401</v>
      </c>
      <c r="X30" s="76" t="s">
        <v>295</v>
      </c>
      <c r="Y30" s="66">
        <v>3</v>
      </c>
      <c r="Z30" s="59">
        <f t="shared" si="3"/>
        <v>1</v>
      </c>
      <c r="AA30" s="59" t="str">
        <f t="shared" si="4"/>
        <v>R</v>
      </c>
      <c r="AB30" s="63"/>
      <c r="AC30" s="63"/>
      <c r="AD30" s="68"/>
      <c r="AE30" s="68"/>
      <c r="AF30" s="68"/>
    </row>
    <row r="31" spans="1:32" ht="139.5" x14ac:dyDescent="0.35">
      <c r="A31" s="51">
        <f t="shared" si="5"/>
        <v>27</v>
      </c>
      <c r="B31" s="71" t="s">
        <v>841</v>
      </c>
      <c r="C31" s="61" t="s">
        <v>153</v>
      </c>
      <c r="D31" s="62" t="s">
        <v>11</v>
      </c>
      <c r="E31" s="62" t="s">
        <v>196</v>
      </c>
      <c r="F31" s="63" t="s">
        <v>536</v>
      </c>
      <c r="G31" s="64" t="s">
        <v>363</v>
      </c>
      <c r="H31" s="77" t="s">
        <v>133</v>
      </c>
      <c r="I31" s="64" t="s">
        <v>190</v>
      </c>
      <c r="J31" s="62" t="s">
        <v>537</v>
      </c>
      <c r="K31" s="65">
        <v>1</v>
      </c>
      <c r="L31" s="65">
        <v>3</v>
      </c>
      <c r="M31" s="65">
        <v>2</v>
      </c>
      <c r="N31" s="65">
        <v>2</v>
      </c>
      <c r="O31" s="66">
        <f t="shared" si="0"/>
        <v>2</v>
      </c>
      <c r="P31" s="65">
        <v>2</v>
      </c>
      <c r="Q31" s="65">
        <v>1</v>
      </c>
      <c r="R31" s="65">
        <v>1</v>
      </c>
      <c r="S31" s="66">
        <f t="shared" si="1"/>
        <v>1.4</v>
      </c>
      <c r="T31" s="66">
        <f t="shared" si="2"/>
        <v>2.8</v>
      </c>
      <c r="U31" s="69" t="s">
        <v>484</v>
      </c>
      <c r="V31" s="69" t="s">
        <v>539</v>
      </c>
      <c r="W31" s="69" t="s">
        <v>538</v>
      </c>
      <c r="X31" s="69"/>
      <c r="Y31" s="66">
        <v>3</v>
      </c>
      <c r="Z31" s="59">
        <f t="shared" si="3"/>
        <v>1</v>
      </c>
      <c r="AA31" s="59" t="str">
        <f t="shared" si="4"/>
        <v>R</v>
      </c>
      <c r="AB31" s="63"/>
      <c r="AC31" s="63"/>
      <c r="AD31" s="68"/>
      <c r="AE31" s="68"/>
      <c r="AF31" s="68"/>
    </row>
    <row r="32" spans="1:32" ht="174.75" customHeight="1" x14ac:dyDescent="0.35">
      <c r="A32" s="51">
        <f t="shared" si="5"/>
        <v>28</v>
      </c>
      <c r="B32" s="71" t="s">
        <v>841</v>
      </c>
      <c r="C32" s="61" t="s">
        <v>153</v>
      </c>
      <c r="D32" s="62" t="s">
        <v>11</v>
      </c>
      <c r="E32" s="62" t="s">
        <v>197</v>
      </c>
      <c r="F32" s="63" t="s">
        <v>540</v>
      </c>
      <c r="G32" s="63" t="s">
        <v>541</v>
      </c>
      <c r="H32" s="77" t="s">
        <v>133</v>
      </c>
      <c r="I32" s="64" t="s">
        <v>190</v>
      </c>
      <c r="J32" s="62" t="s">
        <v>542</v>
      </c>
      <c r="K32" s="65">
        <v>2</v>
      </c>
      <c r="L32" s="65">
        <v>3</v>
      </c>
      <c r="M32" s="65">
        <v>2</v>
      </c>
      <c r="N32" s="65">
        <v>1</v>
      </c>
      <c r="O32" s="66">
        <f t="shared" si="0"/>
        <v>1.9</v>
      </c>
      <c r="P32" s="65">
        <v>1</v>
      </c>
      <c r="Q32" s="65">
        <v>1</v>
      </c>
      <c r="R32" s="65">
        <v>1</v>
      </c>
      <c r="S32" s="66">
        <f t="shared" si="1"/>
        <v>1</v>
      </c>
      <c r="T32" s="66">
        <f t="shared" si="2"/>
        <v>1.9</v>
      </c>
      <c r="U32" s="69" t="s">
        <v>484</v>
      </c>
      <c r="V32" s="69" t="s">
        <v>543</v>
      </c>
      <c r="W32" s="69" t="s">
        <v>544</v>
      </c>
      <c r="X32" s="69" t="s">
        <v>545</v>
      </c>
      <c r="Y32" s="66">
        <v>3</v>
      </c>
      <c r="Z32" s="59">
        <f t="shared" si="3"/>
        <v>1</v>
      </c>
      <c r="AA32" s="59" t="str">
        <f t="shared" si="4"/>
        <v>R</v>
      </c>
      <c r="AB32" s="62" t="s">
        <v>546</v>
      </c>
      <c r="AC32" s="62" t="s">
        <v>547</v>
      </c>
      <c r="AD32" s="62" t="s">
        <v>304</v>
      </c>
      <c r="AE32" s="62" t="s">
        <v>548</v>
      </c>
      <c r="AF32" s="62" t="s">
        <v>286</v>
      </c>
    </row>
    <row r="33" spans="1:32" ht="117" customHeight="1" x14ac:dyDescent="0.35">
      <c r="A33" s="51">
        <f t="shared" si="5"/>
        <v>29</v>
      </c>
      <c r="B33" s="71" t="s">
        <v>841</v>
      </c>
      <c r="C33" s="78" t="s">
        <v>96</v>
      </c>
      <c r="D33" s="62" t="s">
        <v>161</v>
      </c>
      <c r="E33" s="62" t="s">
        <v>162</v>
      </c>
      <c r="F33" s="63" t="s">
        <v>424</v>
      </c>
      <c r="G33" s="63" t="s">
        <v>425</v>
      </c>
      <c r="H33" s="65" t="s">
        <v>98</v>
      </c>
      <c r="I33" s="64" t="s">
        <v>190</v>
      </c>
      <c r="J33" s="62" t="s">
        <v>426</v>
      </c>
      <c r="K33" s="65">
        <v>3</v>
      </c>
      <c r="L33" s="65">
        <v>1</v>
      </c>
      <c r="M33" s="65">
        <v>1</v>
      </c>
      <c r="N33" s="65">
        <v>1</v>
      </c>
      <c r="O33" s="66">
        <f t="shared" si="0"/>
        <v>1.4</v>
      </c>
      <c r="P33" s="65">
        <v>1</v>
      </c>
      <c r="Q33" s="65">
        <v>1</v>
      </c>
      <c r="R33" s="65">
        <v>1</v>
      </c>
      <c r="S33" s="66">
        <f t="shared" si="1"/>
        <v>1</v>
      </c>
      <c r="T33" s="66">
        <f t="shared" si="2"/>
        <v>1.4</v>
      </c>
      <c r="U33" s="69" t="s">
        <v>428</v>
      </c>
      <c r="V33" s="62" t="s">
        <v>427</v>
      </c>
      <c r="W33" s="76" t="s">
        <v>297</v>
      </c>
      <c r="X33" s="63" t="s">
        <v>429</v>
      </c>
      <c r="Y33" s="66">
        <v>3</v>
      </c>
      <c r="Z33" s="59">
        <f t="shared" si="3"/>
        <v>1</v>
      </c>
      <c r="AA33" s="59" t="str">
        <f t="shared" si="4"/>
        <v>R</v>
      </c>
      <c r="AB33" s="75"/>
      <c r="AC33" s="75"/>
      <c r="AD33" s="75"/>
      <c r="AE33" s="75"/>
      <c r="AF33" s="75"/>
    </row>
    <row r="34" spans="1:32" ht="116.25" customHeight="1" x14ac:dyDescent="0.35">
      <c r="A34" s="51">
        <f t="shared" si="5"/>
        <v>30</v>
      </c>
      <c r="B34" s="71" t="s">
        <v>841</v>
      </c>
      <c r="C34" s="78" t="s">
        <v>96</v>
      </c>
      <c r="D34" s="62" t="s">
        <v>161</v>
      </c>
      <c r="E34" s="62" t="s">
        <v>163</v>
      </c>
      <c r="F34" s="63" t="s">
        <v>431</v>
      </c>
      <c r="G34" s="63" t="s">
        <v>432</v>
      </c>
      <c r="H34" s="65" t="s">
        <v>98</v>
      </c>
      <c r="I34" s="64" t="s">
        <v>190</v>
      </c>
      <c r="J34" s="63" t="s">
        <v>430</v>
      </c>
      <c r="K34" s="65">
        <v>3</v>
      </c>
      <c r="L34" s="65">
        <v>3</v>
      </c>
      <c r="M34" s="65">
        <v>3</v>
      </c>
      <c r="N34" s="65">
        <v>2</v>
      </c>
      <c r="O34" s="66">
        <f t="shared" si="0"/>
        <v>2.7</v>
      </c>
      <c r="P34" s="65">
        <v>2</v>
      </c>
      <c r="Q34" s="65">
        <v>1</v>
      </c>
      <c r="R34" s="65">
        <v>1</v>
      </c>
      <c r="S34" s="66">
        <f t="shared" si="1"/>
        <v>1.4</v>
      </c>
      <c r="T34" s="66">
        <f t="shared" si="2"/>
        <v>3.78</v>
      </c>
      <c r="U34" s="69" t="s">
        <v>270</v>
      </c>
      <c r="V34" s="62"/>
      <c r="W34" s="64"/>
      <c r="X34" s="62"/>
      <c r="Y34" s="66">
        <v>4</v>
      </c>
      <c r="Z34" s="59">
        <f t="shared" si="3"/>
        <v>1</v>
      </c>
      <c r="AA34" s="59" t="str">
        <f t="shared" si="4"/>
        <v>R</v>
      </c>
      <c r="AB34" s="63"/>
      <c r="AC34" s="63"/>
      <c r="AD34" s="68"/>
      <c r="AE34" s="68"/>
      <c r="AF34" s="68"/>
    </row>
    <row r="35" spans="1:32" ht="150" customHeight="1" x14ac:dyDescent="0.35">
      <c r="A35" s="51">
        <f t="shared" si="5"/>
        <v>31</v>
      </c>
      <c r="B35" s="71" t="s">
        <v>841</v>
      </c>
      <c r="C35" s="78" t="s">
        <v>96</v>
      </c>
      <c r="D35" s="62" t="s">
        <v>161</v>
      </c>
      <c r="E35" s="62" t="s">
        <v>163</v>
      </c>
      <c r="F35" s="63" t="s">
        <v>433</v>
      </c>
      <c r="G35" s="63" t="s">
        <v>434</v>
      </c>
      <c r="H35" s="65" t="s">
        <v>98</v>
      </c>
      <c r="I35" s="64" t="s">
        <v>190</v>
      </c>
      <c r="J35" s="63" t="s">
        <v>435</v>
      </c>
      <c r="K35" s="65">
        <v>3</v>
      </c>
      <c r="L35" s="65">
        <v>1</v>
      </c>
      <c r="M35" s="65">
        <v>3</v>
      </c>
      <c r="N35" s="65">
        <v>1</v>
      </c>
      <c r="O35" s="66">
        <f t="shared" si="0"/>
        <v>2</v>
      </c>
      <c r="P35" s="65">
        <v>1</v>
      </c>
      <c r="Q35" s="65">
        <v>1</v>
      </c>
      <c r="R35" s="65">
        <v>1</v>
      </c>
      <c r="S35" s="66">
        <f t="shared" si="1"/>
        <v>1</v>
      </c>
      <c r="T35" s="66">
        <f t="shared" si="2"/>
        <v>2</v>
      </c>
      <c r="U35" s="69" t="s">
        <v>270</v>
      </c>
      <c r="V35" s="62" t="s">
        <v>427</v>
      </c>
      <c r="W35" s="64" t="s">
        <v>436</v>
      </c>
      <c r="X35" s="62"/>
      <c r="Y35" s="66">
        <v>4</v>
      </c>
      <c r="Z35" s="59">
        <f t="shared" si="3"/>
        <v>1</v>
      </c>
      <c r="AA35" s="59" t="str">
        <f t="shared" si="4"/>
        <v>R</v>
      </c>
      <c r="AB35" s="63" t="s">
        <v>924</v>
      </c>
      <c r="AC35" s="63" t="s">
        <v>925</v>
      </c>
      <c r="AD35" s="68" t="s">
        <v>189</v>
      </c>
      <c r="AE35" s="68" t="s">
        <v>437</v>
      </c>
      <c r="AF35" s="68" t="s">
        <v>286</v>
      </c>
    </row>
    <row r="36" spans="1:32" ht="162.75" customHeight="1" x14ac:dyDescent="0.35">
      <c r="A36" s="51">
        <f t="shared" si="5"/>
        <v>32</v>
      </c>
      <c r="B36" s="71" t="s">
        <v>842</v>
      </c>
      <c r="C36" s="78" t="s">
        <v>128</v>
      </c>
      <c r="D36" s="62" t="s">
        <v>129</v>
      </c>
      <c r="E36" s="62" t="s">
        <v>413</v>
      </c>
      <c r="F36" s="63" t="s">
        <v>404</v>
      </c>
      <c r="G36" s="63" t="s">
        <v>406</v>
      </c>
      <c r="H36" s="65" t="s">
        <v>98</v>
      </c>
      <c r="I36" s="64" t="s">
        <v>190</v>
      </c>
      <c r="J36" s="63" t="s">
        <v>793</v>
      </c>
      <c r="K36" s="65">
        <v>3</v>
      </c>
      <c r="L36" s="65">
        <v>3</v>
      </c>
      <c r="M36" s="65">
        <v>1</v>
      </c>
      <c r="N36" s="65">
        <v>1</v>
      </c>
      <c r="O36" s="66">
        <f t="shared" si="0"/>
        <v>1.8</v>
      </c>
      <c r="P36" s="65">
        <v>1</v>
      </c>
      <c r="Q36" s="65">
        <v>1</v>
      </c>
      <c r="R36" s="65">
        <v>1</v>
      </c>
      <c r="S36" s="66">
        <f t="shared" si="1"/>
        <v>1</v>
      </c>
      <c r="T36" s="66">
        <f t="shared" si="2"/>
        <v>1.8</v>
      </c>
      <c r="U36" s="69" t="s">
        <v>270</v>
      </c>
      <c r="V36" s="63"/>
      <c r="W36" s="63" t="s">
        <v>403</v>
      </c>
      <c r="X36" s="69" t="s">
        <v>405</v>
      </c>
      <c r="Y36" s="66">
        <v>4</v>
      </c>
      <c r="Z36" s="59">
        <f t="shared" si="3"/>
        <v>1</v>
      </c>
      <c r="AA36" s="59" t="str">
        <f t="shared" si="4"/>
        <v>R</v>
      </c>
      <c r="AB36" s="63" t="s">
        <v>408</v>
      </c>
      <c r="AC36" s="68" t="s">
        <v>407</v>
      </c>
      <c r="AD36" s="68" t="s">
        <v>189</v>
      </c>
      <c r="AE36" s="68" t="s">
        <v>296</v>
      </c>
      <c r="AF36" s="68" t="s">
        <v>286</v>
      </c>
    </row>
    <row r="37" spans="1:32" ht="150" customHeight="1" x14ac:dyDescent="0.35">
      <c r="A37" s="51">
        <f t="shared" si="5"/>
        <v>33</v>
      </c>
      <c r="B37" s="71" t="s">
        <v>842</v>
      </c>
      <c r="C37" s="78" t="s">
        <v>128</v>
      </c>
      <c r="D37" s="62" t="s">
        <v>113</v>
      </c>
      <c r="E37" s="62" t="s">
        <v>90</v>
      </c>
      <c r="F37" s="63" t="s">
        <v>411</v>
      </c>
      <c r="G37" s="63" t="s">
        <v>410</v>
      </c>
      <c r="H37" s="65" t="s">
        <v>157</v>
      </c>
      <c r="I37" s="64" t="s">
        <v>190</v>
      </c>
      <c r="J37" s="63" t="s">
        <v>409</v>
      </c>
      <c r="K37" s="65">
        <v>3</v>
      </c>
      <c r="L37" s="65">
        <v>3</v>
      </c>
      <c r="M37" s="65">
        <v>3</v>
      </c>
      <c r="N37" s="65">
        <v>1</v>
      </c>
      <c r="O37" s="66">
        <f t="shared" si="0"/>
        <v>2.4</v>
      </c>
      <c r="P37" s="65">
        <v>1</v>
      </c>
      <c r="Q37" s="65">
        <v>1</v>
      </c>
      <c r="R37" s="65">
        <v>2</v>
      </c>
      <c r="S37" s="66">
        <f t="shared" si="1"/>
        <v>1.3</v>
      </c>
      <c r="T37" s="66">
        <f t="shared" si="2"/>
        <v>3.12</v>
      </c>
      <c r="U37" s="69" t="s">
        <v>369</v>
      </c>
      <c r="V37" s="62" t="s">
        <v>794</v>
      </c>
      <c r="W37" s="69" t="s">
        <v>412</v>
      </c>
      <c r="X37" s="62"/>
      <c r="Y37" s="66">
        <v>2</v>
      </c>
      <c r="Z37" s="59">
        <f t="shared" si="3"/>
        <v>1.1200000000000001</v>
      </c>
      <c r="AA37" s="59" t="str">
        <f t="shared" si="4"/>
        <v>B</v>
      </c>
      <c r="AB37" s="75"/>
      <c r="AC37" s="75"/>
      <c r="AD37" s="75"/>
      <c r="AE37" s="75"/>
      <c r="AF37" s="75"/>
    </row>
    <row r="38" spans="1:32" ht="189.75" customHeight="1" x14ac:dyDescent="0.35">
      <c r="A38" s="51">
        <f t="shared" si="5"/>
        <v>34</v>
      </c>
      <c r="B38" s="71" t="s">
        <v>842</v>
      </c>
      <c r="C38" s="78" t="s">
        <v>128</v>
      </c>
      <c r="D38" s="62" t="s">
        <v>158</v>
      </c>
      <c r="E38" s="62" t="s">
        <v>159</v>
      </c>
      <c r="F38" s="63" t="s">
        <v>415</v>
      </c>
      <c r="G38" s="63" t="s">
        <v>416</v>
      </c>
      <c r="H38" s="65" t="s">
        <v>417</v>
      </c>
      <c r="I38" s="64" t="s">
        <v>190</v>
      </c>
      <c r="J38" s="63" t="s">
        <v>418</v>
      </c>
      <c r="K38" s="65">
        <v>3</v>
      </c>
      <c r="L38" s="65">
        <v>3</v>
      </c>
      <c r="M38" s="65">
        <v>2</v>
      </c>
      <c r="N38" s="65">
        <v>1</v>
      </c>
      <c r="O38" s="66">
        <f t="shared" si="0"/>
        <v>2.1</v>
      </c>
      <c r="P38" s="65">
        <v>1</v>
      </c>
      <c r="Q38" s="65">
        <v>1</v>
      </c>
      <c r="R38" s="65">
        <v>2</v>
      </c>
      <c r="S38" s="66">
        <f t="shared" si="1"/>
        <v>1.3</v>
      </c>
      <c r="T38" s="66">
        <f t="shared" si="2"/>
        <v>2.7300000000000004</v>
      </c>
      <c r="U38" s="69" t="s">
        <v>270</v>
      </c>
      <c r="V38" s="62" t="s">
        <v>419</v>
      </c>
      <c r="W38" s="69" t="s">
        <v>420</v>
      </c>
      <c r="X38" s="69" t="s">
        <v>414</v>
      </c>
      <c r="Y38" s="66">
        <v>1</v>
      </c>
      <c r="Z38" s="59">
        <f t="shared" si="3"/>
        <v>1.7300000000000004</v>
      </c>
      <c r="AA38" s="59" t="str">
        <f t="shared" si="4"/>
        <v>B</v>
      </c>
      <c r="AB38" s="69" t="s">
        <v>421</v>
      </c>
      <c r="AC38" s="69" t="s">
        <v>422</v>
      </c>
      <c r="AD38" s="69" t="s">
        <v>189</v>
      </c>
      <c r="AE38" s="69" t="s">
        <v>423</v>
      </c>
      <c r="AF38" s="69" t="s">
        <v>286</v>
      </c>
    </row>
    <row r="39" spans="1:32" ht="306" customHeight="1" x14ac:dyDescent="0.35">
      <c r="A39" s="51">
        <f t="shared" si="5"/>
        <v>35</v>
      </c>
      <c r="B39" s="71" t="s">
        <v>843</v>
      </c>
      <c r="C39" s="78" t="s">
        <v>2</v>
      </c>
      <c r="D39" s="62" t="s">
        <v>114</v>
      </c>
      <c r="E39" s="62" t="s">
        <v>439</v>
      </c>
      <c r="F39" s="63" t="s">
        <v>438</v>
      </c>
      <c r="G39" s="63" t="s">
        <v>440</v>
      </c>
      <c r="H39" s="65" t="s">
        <v>98</v>
      </c>
      <c r="I39" s="63" t="s">
        <v>191</v>
      </c>
      <c r="J39" s="62" t="s">
        <v>192</v>
      </c>
      <c r="K39" s="65">
        <v>2</v>
      </c>
      <c r="L39" s="65">
        <v>1</v>
      </c>
      <c r="M39" s="65">
        <v>1</v>
      </c>
      <c r="N39" s="65">
        <v>1</v>
      </c>
      <c r="O39" s="66">
        <f t="shared" si="0"/>
        <v>1.2</v>
      </c>
      <c r="P39" s="65">
        <v>1</v>
      </c>
      <c r="Q39" s="65">
        <v>1</v>
      </c>
      <c r="R39" s="65">
        <v>3</v>
      </c>
      <c r="S39" s="66">
        <f t="shared" si="1"/>
        <v>1.6</v>
      </c>
      <c r="T39" s="66">
        <f t="shared" si="2"/>
        <v>1.92</v>
      </c>
      <c r="U39" s="69" t="s">
        <v>270</v>
      </c>
      <c r="V39" s="69" t="s">
        <v>577</v>
      </c>
      <c r="W39" s="69" t="s">
        <v>441</v>
      </c>
      <c r="X39" s="69" t="s">
        <v>442</v>
      </c>
      <c r="Y39" s="66">
        <v>4</v>
      </c>
      <c r="Z39" s="59">
        <f t="shared" si="3"/>
        <v>1</v>
      </c>
      <c r="AA39" s="59" t="str">
        <f t="shared" si="4"/>
        <v>R</v>
      </c>
      <c r="AB39" s="63" t="s">
        <v>796</v>
      </c>
      <c r="AC39" s="63" t="s">
        <v>578</v>
      </c>
      <c r="AD39" s="63" t="s">
        <v>579</v>
      </c>
      <c r="AE39" s="63" t="s">
        <v>795</v>
      </c>
      <c r="AF39" s="63" t="s">
        <v>927</v>
      </c>
    </row>
    <row r="40" spans="1:32" ht="203.25" customHeight="1" x14ac:dyDescent="0.35">
      <c r="A40" s="51">
        <f t="shared" si="5"/>
        <v>36</v>
      </c>
      <c r="B40" s="71" t="s">
        <v>843</v>
      </c>
      <c r="C40" s="78" t="s">
        <v>2</v>
      </c>
      <c r="D40" s="62" t="s">
        <v>114</v>
      </c>
      <c r="E40" s="62" t="s">
        <v>598</v>
      </c>
      <c r="F40" s="63" t="s">
        <v>599</v>
      </c>
      <c r="G40" s="63" t="s">
        <v>600</v>
      </c>
      <c r="H40" s="65" t="s">
        <v>601</v>
      </c>
      <c r="I40" s="68" t="s">
        <v>267</v>
      </c>
      <c r="J40" s="62" t="s">
        <v>602</v>
      </c>
      <c r="K40" s="65">
        <v>2</v>
      </c>
      <c r="L40" s="65">
        <v>1</v>
      </c>
      <c r="M40" s="65">
        <v>1</v>
      </c>
      <c r="N40" s="65">
        <v>2</v>
      </c>
      <c r="O40" s="66">
        <f t="shared" si="0"/>
        <v>1.5</v>
      </c>
      <c r="P40" s="65">
        <v>2</v>
      </c>
      <c r="Q40" s="65">
        <v>1</v>
      </c>
      <c r="R40" s="65">
        <v>3</v>
      </c>
      <c r="S40" s="66">
        <f t="shared" si="1"/>
        <v>2</v>
      </c>
      <c r="T40" s="66">
        <f t="shared" si="2"/>
        <v>3</v>
      </c>
      <c r="U40" s="69" t="s">
        <v>270</v>
      </c>
      <c r="V40" s="69" t="s">
        <v>379</v>
      </c>
      <c r="W40" s="69" t="s">
        <v>603</v>
      </c>
      <c r="X40" s="69" t="s">
        <v>604</v>
      </c>
      <c r="Y40" s="66">
        <v>4</v>
      </c>
      <c r="Z40" s="59">
        <f t="shared" si="3"/>
        <v>1</v>
      </c>
      <c r="AA40" s="59" t="str">
        <f t="shared" si="4"/>
        <v>R</v>
      </c>
      <c r="AB40" s="63"/>
      <c r="AC40" s="63"/>
      <c r="AD40" s="63"/>
      <c r="AE40" s="63"/>
      <c r="AF40" s="63"/>
    </row>
    <row r="41" spans="1:32" s="42" customFormat="1" ht="165.75" customHeight="1" x14ac:dyDescent="0.35">
      <c r="A41" s="51">
        <f t="shared" si="5"/>
        <v>37</v>
      </c>
      <c r="B41" s="71" t="s">
        <v>843</v>
      </c>
      <c r="C41" s="61" t="s">
        <v>220</v>
      </c>
      <c r="D41" s="55" t="s">
        <v>221</v>
      </c>
      <c r="E41" s="55" t="s">
        <v>222</v>
      </c>
      <c r="F41" s="63" t="s">
        <v>573</v>
      </c>
      <c r="G41" s="63" t="s">
        <v>574</v>
      </c>
      <c r="H41" s="65" t="s">
        <v>98</v>
      </c>
      <c r="I41" s="63" t="s">
        <v>191</v>
      </c>
      <c r="J41" s="62" t="s">
        <v>572</v>
      </c>
      <c r="K41" s="65">
        <v>3</v>
      </c>
      <c r="L41" s="65">
        <v>1</v>
      </c>
      <c r="M41" s="65">
        <v>2</v>
      </c>
      <c r="N41" s="65">
        <v>1</v>
      </c>
      <c r="O41" s="66">
        <f t="shared" si="0"/>
        <v>1.7</v>
      </c>
      <c r="P41" s="65">
        <v>1</v>
      </c>
      <c r="Q41" s="65">
        <v>1</v>
      </c>
      <c r="R41" s="65">
        <v>2</v>
      </c>
      <c r="S41" s="66">
        <f t="shared" si="1"/>
        <v>1.3</v>
      </c>
      <c r="T41" s="66">
        <f t="shared" si="2"/>
        <v>2.21</v>
      </c>
      <c r="U41" s="69" t="s">
        <v>270</v>
      </c>
      <c r="V41" s="69" t="s">
        <v>525</v>
      </c>
      <c r="W41" s="69" t="s">
        <v>575</v>
      </c>
      <c r="X41" s="69" t="s">
        <v>576</v>
      </c>
      <c r="Y41" s="66">
        <v>2</v>
      </c>
      <c r="Z41" s="59">
        <f t="shared" si="3"/>
        <v>1</v>
      </c>
      <c r="AA41" s="59" t="str">
        <f t="shared" si="4"/>
        <v>R</v>
      </c>
      <c r="AB41" s="63" t="s">
        <v>797</v>
      </c>
      <c r="AC41" s="63" t="s">
        <v>578</v>
      </c>
      <c r="AD41" s="63" t="s">
        <v>593</v>
      </c>
      <c r="AE41" s="63" t="s">
        <v>798</v>
      </c>
      <c r="AF41" s="63" t="s">
        <v>799</v>
      </c>
    </row>
    <row r="42" spans="1:32" s="42" customFormat="1" ht="207" customHeight="1" x14ac:dyDescent="0.35">
      <c r="A42" s="51">
        <f t="shared" si="5"/>
        <v>38</v>
      </c>
      <c r="B42" s="71" t="s">
        <v>843</v>
      </c>
      <c r="C42" s="61" t="s">
        <v>220</v>
      </c>
      <c r="D42" s="63" t="s">
        <v>138</v>
      </c>
      <c r="E42" s="63" t="s">
        <v>7</v>
      </c>
      <c r="F42" s="63" t="s">
        <v>580</v>
      </c>
      <c r="G42" s="63" t="s">
        <v>581</v>
      </c>
      <c r="H42" s="65" t="s">
        <v>98</v>
      </c>
      <c r="I42" s="63" t="s">
        <v>191</v>
      </c>
      <c r="J42" s="62" t="s">
        <v>582</v>
      </c>
      <c r="K42" s="65">
        <v>3</v>
      </c>
      <c r="L42" s="65">
        <v>1</v>
      </c>
      <c r="M42" s="65">
        <v>2</v>
      </c>
      <c r="N42" s="65">
        <v>1</v>
      </c>
      <c r="O42" s="66">
        <f t="shared" si="0"/>
        <v>1.7</v>
      </c>
      <c r="P42" s="65">
        <v>1</v>
      </c>
      <c r="Q42" s="65">
        <v>1</v>
      </c>
      <c r="R42" s="65">
        <v>2</v>
      </c>
      <c r="S42" s="66">
        <f t="shared" si="1"/>
        <v>1.3</v>
      </c>
      <c r="T42" s="66">
        <f t="shared" si="2"/>
        <v>2.21</v>
      </c>
      <c r="U42" s="69" t="s">
        <v>270</v>
      </c>
      <c r="V42" s="69" t="s">
        <v>525</v>
      </c>
      <c r="W42" s="69" t="s">
        <v>583</v>
      </c>
      <c r="X42" s="69" t="s">
        <v>584</v>
      </c>
      <c r="Y42" s="66">
        <v>2</v>
      </c>
      <c r="Z42" s="59">
        <f t="shared" si="3"/>
        <v>1</v>
      </c>
      <c r="AA42" s="59" t="str">
        <f t="shared" si="4"/>
        <v>R</v>
      </c>
      <c r="AB42" s="63" t="s">
        <v>800</v>
      </c>
      <c r="AC42" s="63" t="s">
        <v>578</v>
      </c>
      <c r="AD42" s="63" t="s">
        <v>593</v>
      </c>
      <c r="AE42" s="63" t="s">
        <v>798</v>
      </c>
      <c r="AF42" s="63" t="s">
        <v>799</v>
      </c>
    </row>
    <row r="43" spans="1:32" s="42" customFormat="1" ht="100.5" customHeight="1" x14ac:dyDescent="0.35">
      <c r="A43" s="51">
        <f t="shared" si="5"/>
        <v>39</v>
      </c>
      <c r="B43" s="71" t="s">
        <v>843</v>
      </c>
      <c r="C43" s="61" t="s">
        <v>220</v>
      </c>
      <c r="D43" s="63" t="s">
        <v>139</v>
      </c>
      <c r="E43" s="63" t="s">
        <v>223</v>
      </c>
      <c r="F43" s="63" t="s">
        <v>224</v>
      </c>
      <c r="G43" s="55" t="s">
        <v>588</v>
      </c>
      <c r="H43" s="65" t="s">
        <v>98</v>
      </c>
      <c r="I43" s="64" t="s">
        <v>190</v>
      </c>
      <c r="J43" s="62" t="s">
        <v>589</v>
      </c>
      <c r="K43" s="65">
        <v>3</v>
      </c>
      <c r="L43" s="65">
        <v>1</v>
      </c>
      <c r="M43" s="65">
        <v>2</v>
      </c>
      <c r="N43" s="65">
        <v>1</v>
      </c>
      <c r="O43" s="66">
        <f t="shared" ref="O43:O76" si="6">((K43*$K$2)+(L43*$L$2)+(M43*$M$2)+(N43*$N$2))/$O$2</f>
        <v>1.7</v>
      </c>
      <c r="P43" s="65">
        <v>1</v>
      </c>
      <c r="Q43" s="65">
        <v>1</v>
      </c>
      <c r="R43" s="65">
        <v>2</v>
      </c>
      <c r="S43" s="66">
        <f t="shared" ref="S43:S76" si="7">((P43*$P$2)+(Q43*$Q$2)+(R43*$R$2))/$S$2</f>
        <v>1.3</v>
      </c>
      <c r="T43" s="66">
        <f t="shared" ref="T43:T76" si="8">O43*S43</f>
        <v>2.21</v>
      </c>
      <c r="U43" s="69" t="s">
        <v>270</v>
      </c>
      <c r="V43" s="69" t="s">
        <v>525</v>
      </c>
      <c r="W43" s="69"/>
      <c r="X43" s="69" t="s">
        <v>590</v>
      </c>
      <c r="Y43" s="66">
        <v>2</v>
      </c>
      <c r="Z43" s="59">
        <f t="shared" si="3"/>
        <v>1</v>
      </c>
      <c r="AA43" s="59" t="str">
        <f t="shared" ref="AA43:AA76" si="9">IF(Z43="","",IF(Z43&gt;8,"A",IF(Z43&gt;6,"M/A",IF(Z43&gt;5,"M",IF(Z43&gt;3,"M/B",IF(Z43&gt;1,"B","R"))))))</f>
        <v>R</v>
      </c>
      <c r="AB43" s="63"/>
      <c r="AC43" s="63"/>
      <c r="AD43" s="63"/>
      <c r="AE43" s="63"/>
      <c r="AF43" s="63"/>
    </row>
    <row r="44" spans="1:32" s="42" customFormat="1" ht="100.5" customHeight="1" x14ac:dyDescent="0.35">
      <c r="A44" s="51">
        <f t="shared" si="5"/>
        <v>40</v>
      </c>
      <c r="B44" s="71" t="s">
        <v>843</v>
      </c>
      <c r="C44" s="61" t="s">
        <v>220</v>
      </c>
      <c r="D44" s="63" t="s">
        <v>139</v>
      </c>
      <c r="E44" s="63" t="s">
        <v>225</v>
      </c>
      <c r="F44" s="63" t="s">
        <v>226</v>
      </c>
      <c r="G44" s="55" t="s">
        <v>588</v>
      </c>
      <c r="H44" s="65" t="s">
        <v>98</v>
      </c>
      <c r="I44" s="64" t="s">
        <v>190</v>
      </c>
      <c r="J44" s="69" t="s">
        <v>592</v>
      </c>
      <c r="K44" s="65">
        <v>3</v>
      </c>
      <c r="L44" s="65">
        <v>1</v>
      </c>
      <c r="M44" s="65">
        <v>3</v>
      </c>
      <c r="N44" s="65">
        <v>1</v>
      </c>
      <c r="O44" s="66">
        <f t="shared" si="6"/>
        <v>2</v>
      </c>
      <c r="P44" s="65">
        <v>1</v>
      </c>
      <c r="Q44" s="65">
        <v>1</v>
      </c>
      <c r="R44" s="65">
        <v>2</v>
      </c>
      <c r="S44" s="66">
        <f t="shared" si="7"/>
        <v>1.3</v>
      </c>
      <c r="T44" s="66">
        <f t="shared" si="8"/>
        <v>2.6</v>
      </c>
      <c r="U44" s="69" t="s">
        <v>270</v>
      </c>
      <c r="V44" s="69" t="s">
        <v>525</v>
      </c>
      <c r="W44" s="69"/>
      <c r="X44" s="69" t="s">
        <v>591</v>
      </c>
      <c r="Y44" s="66">
        <v>2</v>
      </c>
      <c r="Z44" s="59">
        <f t="shared" si="3"/>
        <v>1</v>
      </c>
      <c r="AA44" s="59" t="str">
        <f t="shared" si="9"/>
        <v>R</v>
      </c>
      <c r="AB44" s="63"/>
      <c r="AC44" s="63"/>
      <c r="AD44" s="63"/>
      <c r="AE44" s="63"/>
      <c r="AF44" s="63"/>
    </row>
    <row r="45" spans="1:32" s="42" customFormat="1" ht="100.5" customHeight="1" x14ac:dyDescent="0.35">
      <c r="A45" s="51">
        <f t="shared" si="5"/>
        <v>41</v>
      </c>
      <c r="B45" s="71" t="s">
        <v>843</v>
      </c>
      <c r="C45" s="61" t="s">
        <v>220</v>
      </c>
      <c r="D45" s="63" t="s">
        <v>139</v>
      </c>
      <c r="E45" s="63" t="s">
        <v>91</v>
      </c>
      <c r="F45" s="63" t="s">
        <v>585</v>
      </c>
      <c r="G45" s="63" t="s">
        <v>586</v>
      </c>
      <c r="H45" s="65" t="s">
        <v>98</v>
      </c>
      <c r="I45" s="63" t="s">
        <v>191</v>
      </c>
      <c r="J45" s="62" t="s">
        <v>582</v>
      </c>
      <c r="K45" s="65">
        <v>3</v>
      </c>
      <c r="L45" s="65">
        <v>1</v>
      </c>
      <c r="M45" s="65">
        <v>2</v>
      </c>
      <c r="N45" s="65">
        <v>1</v>
      </c>
      <c r="O45" s="66">
        <f t="shared" si="6"/>
        <v>1.7</v>
      </c>
      <c r="P45" s="65">
        <v>1</v>
      </c>
      <c r="Q45" s="65">
        <v>1</v>
      </c>
      <c r="R45" s="65">
        <v>1</v>
      </c>
      <c r="S45" s="66">
        <f t="shared" si="7"/>
        <v>1</v>
      </c>
      <c r="T45" s="66">
        <f t="shared" si="8"/>
        <v>1.7</v>
      </c>
      <c r="U45" s="69" t="s">
        <v>270</v>
      </c>
      <c r="V45" s="69" t="s">
        <v>525</v>
      </c>
      <c r="W45" s="69"/>
      <c r="X45" s="69" t="s">
        <v>587</v>
      </c>
      <c r="Y45" s="66">
        <v>2</v>
      </c>
      <c r="Z45" s="59">
        <f t="shared" si="3"/>
        <v>1</v>
      </c>
      <c r="AA45" s="59" t="str">
        <f t="shared" si="9"/>
        <v>R</v>
      </c>
      <c r="AB45" s="63" t="s">
        <v>801</v>
      </c>
      <c r="AC45" s="63" t="s">
        <v>578</v>
      </c>
      <c r="AD45" s="63" t="s">
        <v>588</v>
      </c>
      <c r="AE45" s="63" t="s">
        <v>802</v>
      </c>
      <c r="AF45" s="63" t="s">
        <v>785</v>
      </c>
    </row>
    <row r="46" spans="1:32" ht="216.75" customHeight="1" x14ac:dyDescent="0.35">
      <c r="A46" s="51">
        <f t="shared" si="5"/>
        <v>42</v>
      </c>
      <c r="B46" s="71" t="s">
        <v>843</v>
      </c>
      <c r="C46" s="61" t="s">
        <v>227</v>
      </c>
      <c r="D46" s="62" t="s">
        <v>140</v>
      </c>
      <c r="E46" s="62" t="s">
        <v>228</v>
      </c>
      <c r="F46" s="63" t="s">
        <v>594</v>
      </c>
      <c r="G46" s="63" t="s">
        <v>595</v>
      </c>
      <c r="H46" s="79" t="s">
        <v>98</v>
      </c>
      <c r="I46" s="64" t="s">
        <v>190</v>
      </c>
      <c r="J46" s="62" t="s">
        <v>596</v>
      </c>
      <c r="K46" s="65">
        <v>2</v>
      </c>
      <c r="L46" s="65">
        <v>1</v>
      </c>
      <c r="M46" s="65">
        <v>2</v>
      </c>
      <c r="N46" s="65">
        <v>1</v>
      </c>
      <c r="O46" s="66">
        <f t="shared" si="6"/>
        <v>1.5</v>
      </c>
      <c r="P46" s="65">
        <v>1</v>
      </c>
      <c r="Q46" s="65">
        <v>1</v>
      </c>
      <c r="R46" s="65">
        <v>2</v>
      </c>
      <c r="S46" s="66">
        <f t="shared" si="7"/>
        <v>1.3</v>
      </c>
      <c r="T46" s="66">
        <f t="shared" si="8"/>
        <v>1.9500000000000002</v>
      </c>
      <c r="U46" s="69" t="s">
        <v>270</v>
      </c>
      <c r="V46" s="69"/>
      <c r="W46" s="62"/>
      <c r="X46" s="69" t="s">
        <v>597</v>
      </c>
      <c r="Y46" s="66">
        <v>2</v>
      </c>
      <c r="Z46" s="59">
        <f t="shared" si="3"/>
        <v>1</v>
      </c>
      <c r="AA46" s="59" t="str">
        <f t="shared" si="9"/>
        <v>R</v>
      </c>
      <c r="AB46" s="63" t="s">
        <v>804</v>
      </c>
      <c r="AC46" s="63" t="s">
        <v>803</v>
      </c>
      <c r="AD46" s="63" t="s">
        <v>588</v>
      </c>
      <c r="AE46" s="63" t="s">
        <v>802</v>
      </c>
      <c r="AF46" s="63" t="s">
        <v>785</v>
      </c>
    </row>
    <row r="47" spans="1:32" ht="139.5" x14ac:dyDescent="0.35">
      <c r="A47" s="51">
        <f t="shared" si="5"/>
        <v>43</v>
      </c>
      <c r="B47" s="71" t="s">
        <v>844</v>
      </c>
      <c r="C47" s="78" t="s">
        <v>37</v>
      </c>
      <c r="D47" s="62" t="s">
        <v>132</v>
      </c>
      <c r="E47" s="62" t="s">
        <v>164</v>
      </c>
      <c r="F47" s="63" t="s">
        <v>131</v>
      </c>
      <c r="G47" s="63" t="s">
        <v>339</v>
      </c>
      <c r="H47" s="65" t="s">
        <v>98</v>
      </c>
      <c r="I47" s="64" t="s">
        <v>190</v>
      </c>
      <c r="J47" s="62" t="s">
        <v>449</v>
      </c>
      <c r="K47" s="65">
        <v>2</v>
      </c>
      <c r="L47" s="65">
        <v>1</v>
      </c>
      <c r="M47" s="65">
        <v>3</v>
      </c>
      <c r="N47" s="65">
        <v>1</v>
      </c>
      <c r="O47" s="66">
        <f t="shared" si="6"/>
        <v>1.8</v>
      </c>
      <c r="P47" s="65">
        <v>1</v>
      </c>
      <c r="Q47" s="65">
        <v>1</v>
      </c>
      <c r="R47" s="65">
        <v>2</v>
      </c>
      <c r="S47" s="66">
        <f t="shared" si="7"/>
        <v>1.3</v>
      </c>
      <c r="T47" s="66">
        <f t="shared" si="8"/>
        <v>2.3400000000000003</v>
      </c>
      <c r="U47" s="69" t="s">
        <v>270</v>
      </c>
      <c r="V47" s="69" t="s">
        <v>444</v>
      </c>
      <c r="W47" s="69" t="s">
        <v>445</v>
      </c>
      <c r="X47" s="76"/>
      <c r="Y47" s="66">
        <v>3</v>
      </c>
      <c r="Z47" s="59">
        <f t="shared" si="3"/>
        <v>1</v>
      </c>
      <c r="AA47" s="59" t="str">
        <f t="shared" si="9"/>
        <v>R</v>
      </c>
      <c r="AB47" s="63" t="s">
        <v>446</v>
      </c>
      <c r="AC47" s="63" t="s">
        <v>447</v>
      </c>
      <c r="AD47" s="63" t="s">
        <v>475</v>
      </c>
      <c r="AE47" s="63" t="s">
        <v>448</v>
      </c>
      <c r="AF47" s="63" t="s">
        <v>275</v>
      </c>
    </row>
    <row r="48" spans="1:32" ht="254.25" customHeight="1" x14ac:dyDescent="0.35">
      <c r="A48" s="51">
        <f t="shared" si="5"/>
        <v>44</v>
      </c>
      <c r="B48" s="71" t="s">
        <v>844</v>
      </c>
      <c r="C48" s="78" t="s">
        <v>37</v>
      </c>
      <c r="D48" s="62" t="s">
        <v>132</v>
      </c>
      <c r="E48" s="62" t="s">
        <v>165</v>
      </c>
      <c r="F48" s="63" t="s">
        <v>454</v>
      </c>
      <c r="G48" s="63" t="s">
        <v>455</v>
      </c>
      <c r="H48" s="65" t="s">
        <v>166</v>
      </c>
      <c r="I48" s="64" t="s">
        <v>190</v>
      </c>
      <c r="J48" s="62" t="s">
        <v>443</v>
      </c>
      <c r="K48" s="65">
        <v>2</v>
      </c>
      <c r="L48" s="65">
        <v>3</v>
      </c>
      <c r="M48" s="65">
        <v>1</v>
      </c>
      <c r="N48" s="65">
        <v>1</v>
      </c>
      <c r="O48" s="66">
        <f t="shared" si="6"/>
        <v>1.6</v>
      </c>
      <c r="P48" s="65">
        <v>1</v>
      </c>
      <c r="Q48" s="65">
        <v>1</v>
      </c>
      <c r="R48" s="65">
        <v>2</v>
      </c>
      <c r="S48" s="66">
        <f t="shared" si="7"/>
        <v>1.3</v>
      </c>
      <c r="T48" s="66">
        <f t="shared" si="8"/>
        <v>2.08</v>
      </c>
      <c r="U48" s="69" t="s">
        <v>270</v>
      </c>
      <c r="V48" s="69" t="s">
        <v>450</v>
      </c>
      <c r="W48" s="69" t="s">
        <v>456</v>
      </c>
      <c r="X48" s="62" t="s">
        <v>451</v>
      </c>
      <c r="Y48" s="66">
        <v>3</v>
      </c>
      <c r="Z48" s="59">
        <f t="shared" si="3"/>
        <v>1</v>
      </c>
      <c r="AA48" s="59" t="str">
        <f t="shared" si="9"/>
        <v>R</v>
      </c>
      <c r="AB48" s="63" t="s">
        <v>936</v>
      </c>
      <c r="AC48" s="63" t="s">
        <v>452</v>
      </c>
      <c r="AD48" s="63" t="s">
        <v>937</v>
      </c>
      <c r="AE48" s="63" t="s">
        <v>453</v>
      </c>
      <c r="AF48" s="63" t="s">
        <v>938</v>
      </c>
    </row>
    <row r="49" spans="1:32" ht="139.5" x14ac:dyDescent="0.35">
      <c r="A49" s="51">
        <f t="shared" si="5"/>
        <v>45</v>
      </c>
      <c r="B49" s="71" t="s">
        <v>844</v>
      </c>
      <c r="C49" s="78" t="s">
        <v>1</v>
      </c>
      <c r="D49" s="62" t="s">
        <v>35</v>
      </c>
      <c r="E49" s="62" t="s">
        <v>130</v>
      </c>
      <c r="F49" s="63" t="s">
        <v>458</v>
      </c>
      <c r="G49" s="63" t="s">
        <v>457</v>
      </c>
      <c r="H49" s="65" t="s">
        <v>459</v>
      </c>
      <c r="I49" s="64" t="s">
        <v>190</v>
      </c>
      <c r="J49" s="62" t="s">
        <v>461</v>
      </c>
      <c r="K49" s="65">
        <v>3</v>
      </c>
      <c r="L49" s="65">
        <v>3</v>
      </c>
      <c r="M49" s="65">
        <v>2</v>
      </c>
      <c r="N49" s="65">
        <v>1</v>
      </c>
      <c r="O49" s="66">
        <f t="shared" si="6"/>
        <v>2.1</v>
      </c>
      <c r="P49" s="65">
        <v>1</v>
      </c>
      <c r="Q49" s="65">
        <v>1</v>
      </c>
      <c r="R49" s="65">
        <v>1</v>
      </c>
      <c r="S49" s="66">
        <f t="shared" si="7"/>
        <v>1</v>
      </c>
      <c r="T49" s="66">
        <f t="shared" si="8"/>
        <v>2.1</v>
      </c>
      <c r="U49" s="69" t="s">
        <v>367</v>
      </c>
      <c r="V49" s="69" t="s">
        <v>460</v>
      </c>
      <c r="W49" s="62" t="s">
        <v>298</v>
      </c>
      <c r="X49" s="73"/>
      <c r="Y49" s="66">
        <v>2</v>
      </c>
      <c r="Z49" s="59">
        <f t="shared" si="3"/>
        <v>1</v>
      </c>
      <c r="AA49" s="59" t="str">
        <f t="shared" si="9"/>
        <v>R</v>
      </c>
      <c r="AB49" s="63" t="s">
        <v>462</v>
      </c>
      <c r="AC49" s="63" t="s">
        <v>463</v>
      </c>
      <c r="AD49" s="63" t="s">
        <v>189</v>
      </c>
      <c r="AE49" s="63" t="s">
        <v>464</v>
      </c>
      <c r="AF49" s="63" t="s">
        <v>286</v>
      </c>
    </row>
    <row r="50" spans="1:32" s="42" customFormat="1" ht="139.5" x14ac:dyDescent="0.35">
      <c r="A50" s="51">
        <f t="shared" si="5"/>
        <v>46</v>
      </c>
      <c r="B50" s="71" t="s">
        <v>844</v>
      </c>
      <c r="C50" s="78" t="s">
        <v>1</v>
      </c>
      <c r="D50" s="62" t="s">
        <v>35</v>
      </c>
      <c r="E50" s="62" t="s">
        <v>522</v>
      </c>
      <c r="F50" s="63" t="s">
        <v>808</v>
      </c>
      <c r="G50" s="63" t="s">
        <v>806</v>
      </c>
      <c r="H50" s="65" t="s">
        <v>523</v>
      </c>
      <c r="I50" s="64" t="s">
        <v>190</v>
      </c>
      <c r="J50" s="80" t="s">
        <v>524</v>
      </c>
      <c r="K50" s="65">
        <v>3</v>
      </c>
      <c r="L50" s="65">
        <v>3</v>
      </c>
      <c r="M50" s="65">
        <v>3</v>
      </c>
      <c r="N50" s="65">
        <v>1</v>
      </c>
      <c r="O50" s="66">
        <f t="shared" si="6"/>
        <v>2.4</v>
      </c>
      <c r="P50" s="65">
        <v>1</v>
      </c>
      <c r="Q50" s="65">
        <v>1</v>
      </c>
      <c r="R50" s="65">
        <v>2</v>
      </c>
      <c r="S50" s="66">
        <f t="shared" si="7"/>
        <v>1.3</v>
      </c>
      <c r="T50" s="66">
        <f t="shared" si="8"/>
        <v>3.12</v>
      </c>
      <c r="U50" s="69" t="s">
        <v>367</v>
      </c>
      <c r="V50" s="69" t="s">
        <v>525</v>
      </c>
      <c r="W50" s="62"/>
      <c r="X50" s="73"/>
      <c r="Y50" s="66">
        <v>1</v>
      </c>
      <c r="Z50" s="59">
        <f t="shared" si="3"/>
        <v>2.12</v>
      </c>
      <c r="AA50" s="59" t="str">
        <f t="shared" si="9"/>
        <v>B</v>
      </c>
      <c r="AB50" s="63" t="s">
        <v>939</v>
      </c>
      <c r="AC50" s="63" t="s">
        <v>805</v>
      </c>
      <c r="AD50" s="63" t="s">
        <v>806</v>
      </c>
      <c r="AE50" s="63" t="s">
        <v>807</v>
      </c>
      <c r="AF50" s="63" t="s">
        <v>785</v>
      </c>
    </row>
    <row r="51" spans="1:32" s="42" customFormat="1" ht="133.5" customHeight="1" x14ac:dyDescent="0.35">
      <c r="A51" s="51">
        <f t="shared" si="5"/>
        <v>47</v>
      </c>
      <c r="B51" s="71" t="s">
        <v>845</v>
      </c>
      <c r="C51" s="61" t="s">
        <v>8</v>
      </c>
      <c r="D51" s="62" t="s">
        <v>526</v>
      </c>
      <c r="E51" s="62" t="s">
        <v>828</v>
      </c>
      <c r="F51" s="63" t="s">
        <v>932</v>
      </c>
      <c r="G51" s="64" t="s">
        <v>829</v>
      </c>
      <c r="H51" s="77" t="s">
        <v>527</v>
      </c>
      <c r="I51" s="64" t="s">
        <v>190</v>
      </c>
      <c r="J51" s="62" t="s">
        <v>528</v>
      </c>
      <c r="K51" s="65">
        <v>2</v>
      </c>
      <c r="L51" s="65">
        <v>3</v>
      </c>
      <c r="M51" s="65">
        <v>2</v>
      </c>
      <c r="N51" s="65">
        <v>2</v>
      </c>
      <c r="O51" s="66">
        <f t="shared" si="6"/>
        <v>2.2000000000000002</v>
      </c>
      <c r="P51" s="65">
        <v>2</v>
      </c>
      <c r="Q51" s="65">
        <v>1</v>
      </c>
      <c r="R51" s="65">
        <v>3</v>
      </c>
      <c r="S51" s="66">
        <f t="shared" si="7"/>
        <v>2</v>
      </c>
      <c r="T51" s="66">
        <f t="shared" si="8"/>
        <v>4.4000000000000004</v>
      </c>
      <c r="U51" s="69" t="s">
        <v>933</v>
      </c>
      <c r="V51" s="69" t="s">
        <v>504</v>
      </c>
      <c r="W51" s="69" t="s">
        <v>830</v>
      </c>
      <c r="X51" s="64"/>
      <c r="Y51" s="66">
        <v>3</v>
      </c>
      <c r="Z51" s="59">
        <f t="shared" si="3"/>
        <v>1.4000000000000004</v>
      </c>
      <c r="AA51" s="59" t="str">
        <f t="shared" si="9"/>
        <v>B</v>
      </c>
      <c r="AB51" s="63" t="s">
        <v>934</v>
      </c>
      <c r="AC51" s="63" t="s">
        <v>831</v>
      </c>
      <c r="AD51" s="63" t="s">
        <v>900</v>
      </c>
      <c r="AE51" s="63" t="s">
        <v>521</v>
      </c>
      <c r="AF51" s="63" t="s">
        <v>935</v>
      </c>
    </row>
    <row r="52" spans="1:32" ht="205.5" customHeight="1" x14ac:dyDescent="0.35">
      <c r="A52" s="51">
        <f t="shared" si="5"/>
        <v>48</v>
      </c>
      <c r="B52" s="71" t="s">
        <v>846</v>
      </c>
      <c r="C52" s="61" t="s">
        <v>10</v>
      </c>
      <c r="D52" s="62" t="s">
        <v>135</v>
      </c>
      <c r="E52" s="62" t="s">
        <v>134</v>
      </c>
      <c r="F52" s="63" t="s">
        <v>465</v>
      </c>
      <c r="G52" s="63" t="s">
        <v>466</v>
      </c>
      <c r="H52" s="77" t="s">
        <v>133</v>
      </c>
      <c r="I52" s="64" t="s">
        <v>190</v>
      </c>
      <c r="J52" s="62" t="s">
        <v>467</v>
      </c>
      <c r="K52" s="65">
        <v>2</v>
      </c>
      <c r="L52" s="65">
        <v>1</v>
      </c>
      <c r="M52" s="65">
        <v>1</v>
      </c>
      <c r="N52" s="65">
        <v>3</v>
      </c>
      <c r="O52" s="66">
        <f t="shared" si="6"/>
        <v>1.8</v>
      </c>
      <c r="P52" s="65">
        <v>3</v>
      </c>
      <c r="Q52" s="65">
        <v>1</v>
      </c>
      <c r="R52" s="65">
        <v>2</v>
      </c>
      <c r="S52" s="66">
        <f t="shared" si="7"/>
        <v>2.1</v>
      </c>
      <c r="T52" s="66">
        <f t="shared" si="8"/>
        <v>3.7800000000000002</v>
      </c>
      <c r="U52" s="69" t="s">
        <v>270</v>
      </c>
      <c r="V52" s="69" t="s">
        <v>907</v>
      </c>
      <c r="W52" s="69" t="s">
        <v>468</v>
      </c>
      <c r="X52" s="64" t="s">
        <v>809</v>
      </c>
      <c r="Y52" s="66">
        <v>2</v>
      </c>
      <c r="Z52" s="59">
        <f t="shared" si="3"/>
        <v>1.7800000000000002</v>
      </c>
      <c r="AA52" s="59" t="str">
        <f t="shared" si="9"/>
        <v>B</v>
      </c>
      <c r="AB52" s="63" t="s">
        <v>880</v>
      </c>
      <c r="AC52" s="63" t="s">
        <v>469</v>
      </c>
      <c r="AD52" s="68" t="s">
        <v>189</v>
      </c>
      <c r="AE52" s="68" t="s">
        <v>470</v>
      </c>
      <c r="AF52" s="63" t="s">
        <v>875</v>
      </c>
    </row>
    <row r="53" spans="1:32" ht="139.5" x14ac:dyDescent="0.35">
      <c r="A53" s="51">
        <f t="shared" si="5"/>
        <v>49</v>
      </c>
      <c r="B53" s="71" t="s">
        <v>846</v>
      </c>
      <c r="C53" s="61" t="s">
        <v>10</v>
      </c>
      <c r="D53" s="62" t="s">
        <v>136</v>
      </c>
      <c r="E53" s="62" t="s">
        <v>168</v>
      </c>
      <c r="F53" s="63" t="s">
        <v>478</v>
      </c>
      <c r="G53" s="63" t="s">
        <v>471</v>
      </c>
      <c r="H53" s="77" t="s">
        <v>169</v>
      </c>
      <c r="I53" s="64" t="s">
        <v>190</v>
      </c>
      <c r="J53" s="62" t="s">
        <v>810</v>
      </c>
      <c r="K53" s="65">
        <v>2</v>
      </c>
      <c r="L53" s="65">
        <v>3</v>
      </c>
      <c r="M53" s="65">
        <v>2</v>
      </c>
      <c r="N53" s="65">
        <v>1</v>
      </c>
      <c r="O53" s="66">
        <f t="shared" si="6"/>
        <v>1.9</v>
      </c>
      <c r="P53" s="65">
        <v>1</v>
      </c>
      <c r="Q53" s="65">
        <v>1</v>
      </c>
      <c r="R53" s="65">
        <v>2</v>
      </c>
      <c r="S53" s="66">
        <f t="shared" si="7"/>
        <v>1.3</v>
      </c>
      <c r="T53" s="66">
        <f t="shared" si="8"/>
        <v>2.4699999999999998</v>
      </c>
      <c r="U53" s="69" t="s">
        <v>472</v>
      </c>
      <c r="V53" s="69" t="s">
        <v>473</v>
      </c>
      <c r="W53" s="62" t="s">
        <v>299</v>
      </c>
      <c r="X53" s="69" t="s">
        <v>474</v>
      </c>
      <c r="Y53" s="66">
        <v>2</v>
      </c>
      <c r="Z53" s="59">
        <f t="shared" si="3"/>
        <v>1</v>
      </c>
      <c r="AA53" s="59" t="str">
        <f t="shared" si="9"/>
        <v>R</v>
      </c>
      <c r="AB53" s="63" t="s">
        <v>881</v>
      </c>
      <c r="AC53" s="63" t="s">
        <v>300</v>
      </c>
      <c r="AD53" s="63" t="s">
        <v>476</v>
      </c>
      <c r="AE53" s="68" t="s">
        <v>477</v>
      </c>
      <c r="AF53" s="63" t="s">
        <v>870</v>
      </c>
    </row>
    <row r="54" spans="1:32" s="42" customFormat="1" ht="139.5" x14ac:dyDescent="0.35">
      <c r="A54" s="51">
        <f t="shared" si="5"/>
        <v>50</v>
      </c>
      <c r="B54" s="71" t="s">
        <v>846</v>
      </c>
      <c r="C54" s="61" t="s">
        <v>10</v>
      </c>
      <c r="D54" s="62" t="s">
        <v>136</v>
      </c>
      <c r="E54" s="62" t="s">
        <v>170</v>
      </c>
      <c r="F54" s="63" t="s">
        <v>482</v>
      </c>
      <c r="G54" s="63" t="s">
        <v>479</v>
      </c>
      <c r="H54" s="77" t="s">
        <v>301</v>
      </c>
      <c r="I54" s="64" t="s">
        <v>190</v>
      </c>
      <c r="J54" s="62" t="s">
        <v>480</v>
      </c>
      <c r="K54" s="65">
        <v>2</v>
      </c>
      <c r="L54" s="65">
        <v>3</v>
      </c>
      <c r="M54" s="65">
        <v>2</v>
      </c>
      <c r="N54" s="65">
        <v>1</v>
      </c>
      <c r="O54" s="66">
        <f t="shared" si="6"/>
        <v>1.9</v>
      </c>
      <c r="P54" s="65">
        <v>1</v>
      </c>
      <c r="Q54" s="65">
        <v>1</v>
      </c>
      <c r="R54" s="65">
        <v>2</v>
      </c>
      <c r="S54" s="66">
        <f t="shared" si="7"/>
        <v>1.3</v>
      </c>
      <c r="T54" s="66">
        <f t="shared" si="8"/>
        <v>2.4699999999999998</v>
      </c>
      <c r="U54" s="69" t="s">
        <v>472</v>
      </c>
      <c r="V54" s="69" t="s">
        <v>473</v>
      </c>
      <c r="W54" s="69" t="s">
        <v>481</v>
      </c>
      <c r="X54" s="69" t="s">
        <v>474</v>
      </c>
      <c r="Y54" s="66">
        <v>2</v>
      </c>
      <c r="Z54" s="59">
        <f t="shared" si="3"/>
        <v>1</v>
      </c>
      <c r="AA54" s="59" t="str">
        <f t="shared" si="9"/>
        <v>R</v>
      </c>
      <c r="AB54" s="63" t="s">
        <v>882</v>
      </c>
      <c r="AC54" s="63" t="s">
        <v>300</v>
      </c>
      <c r="AD54" s="63" t="s">
        <v>476</v>
      </c>
      <c r="AE54" s="68" t="s">
        <v>477</v>
      </c>
      <c r="AF54" s="63" t="s">
        <v>870</v>
      </c>
    </row>
    <row r="55" spans="1:32" ht="159" customHeight="1" x14ac:dyDescent="0.35">
      <c r="A55" s="51">
        <f t="shared" si="5"/>
        <v>51</v>
      </c>
      <c r="B55" s="71" t="s">
        <v>846</v>
      </c>
      <c r="C55" s="61" t="s">
        <v>10</v>
      </c>
      <c r="D55" s="62" t="s">
        <v>136</v>
      </c>
      <c r="E55" s="62" t="s">
        <v>171</v>
      </c>
      <c r="F55" s="63" t="s">
        <v>172</v>
      </c>
      <c r="G55" s="68" t="s">
        <v>339</v>
      </c>
      <c r="H55" s="77" t="s">
        <v>133</v>
      </c>
      <c r="I55" s="64" t="s">
        <v>190</v>
      </c>
      <c r="J55" s="69" t="s">
        <v>483</v>
      </c>
      <c r="K55" s="65">
        <v>2</v>
      </c>
      <c r="L55" s="65">
        <v>1</v>
      </c>
      <c r="M55" s="65">
        <v>3</v>
      </c>
      <c r="N55" s="65">
        <v>2</v>
      </c>
      <c r="O55" s="66">
        <f t="shared" si="6"/>
        <v>2.1</v>
      </c>
      <c r="P55" s="65">
        <v>2</v>
      </c>
      <c r="Q55" s="65">
        <v>1</v>
      </c>
      <c r="R55" s="65">
        <v>2</v>
      </c>
      <c r="S55" s="66">
        <f t="shared" si="7"/>
        <v>1.7</v>
      </c>
      <c r="T55" s="66">
        <f t="shared" si="8"/>
        <v>3.57</v>
      </c>
      <c r="U55" s="69" t="s">
        <v>484</v>
      </c>
      <c r="V55" s="69" t="s">
        <v>908</v>
      </c>
      <c r="W55" s="64" t="s">
        <v>485</v>
      </c>
      <c r="X55" s="69" t="s">
        <v>492</v>
      </c>
      <c r="Y55" s="66">
        <v>2</v>
      </c>
      <c r="Z55" s="59">
        <f t="shared" si="3"/>
        <v>1.5699999999999998</v>
      </c>
      <c r="AA55" s="59" t="str">
        <f t="shared" si="9"/>
        <v>B</v>
      </c>
      <c r="AB55" s="63" t="s">
        <v>883</v>
      </c>
      <c r="AC55" s="63" t="s">
        <v>884</v>
      </c>
      <c r="AD55" s="63" t="s">
        <v>954</v>
      </c>
      <c r="AE55" s="63" t="s">
        <v>826</v>
      </c>
      <c r="AF55" s="63" t="s">
        <v>885</v>
      </c>
    </row>
    <row r="56" spans="1:32" ht="139.5" x14ac:dyDescent="0.35">
      <c r="A56" s="51">
        <f t="shared" si="5"/>
        <v>52</v>
      </c>
      <c r="B56" s="71" t="s">
        <v>846</v>
      </c>
      <c r="C56" s="61" t="s">
        <v>10</v>
      </c>
      <c r="D56" s="62" t="s">
        <v>136</v>
      </c>
      <c r="E56" s="62" t="s">
        <v>173</v>
      </c>
      <c r="F56" s="63" t="s">
        <v>174</v>
      </c>
      <c r="G56" s="68" t="s">
        <v>339</v>
      </c>
      <c r="H56" s="65" t="s">
        <v>169</v>
      </c>
      <c r="I56" s="64" t="s">
        <v>190</v>
      </c>
      <c r="J56" s="63" t="s">
        <v>486</v>
      </c>
      <c r="K56" s="65">
        <v>2</v>
      </c>
      <c r="L56" s="65">
        <v>3</v>
      </c>
      <c r="M56" s="65">
        <v>3</v>
      </c>
      <c r="N56" s="65">
        <v>2</v>
      </c>
      <c r="O56" s="66">
        <f t="shared" si="6"/>
        <v>2.5</v>
      </c>
      <c r="P56" s="65">
        <v>2</v>
      </c>
      <c r="Q56" s="65">
        <v>1</v>
      </c>
      <c r="R56" s="65">
        <v>2</v>
      </c>
      <c r="S56" s="66">
        <f t="shared" si="7"/>
        <v>1.7</v>
      </c>
      <c r="T56" s="66">
        <f t="shared" si="8"/>
        <v>4.25</v>
      </c>
      <c r="U56" s="69" t="s">
        <v>484</v>
      </c>
      <c r="V56" s="69" t="s">
        <v>908</v>
      </c>
      <c r="W56" s="62" t="s">
        <v>487</v>
      </c>
      <c r="X56" s="69" t="s">
        <v>492</v>
      </c>
      <c r="Y56" s="66">
        <v>3</v>
      </c>
      <c r="Z56" s="59">
        <f t="shared" si="3"/>
        <v>1.25</v>
      </c>
      <c r="AA56" s="59" t="str">
        <f t="shared" si="9"/>
        <v>B</v>
      </c>
      <c r="AB56" s="63" t="s">
        <v>886</v>
      </c>
      <c r="AC56" s="63" t="s">
        <v>887</v>
      </c>
      <c r="AD56" s="63" t="s">
        <v>476</v>
      </c>
      <c r="AE56" s="63" t="s">
        <v>488</v>
      </c>
      <c r="AF56" s="63" t="s">
        <v>893</v>
      </c>
    </row>
    <row r="57" spans="1:32" ht="139.5" x14ac:dyDescent="0.35">
      <c r="A57" s="51">
        <f t="shared" si="5"/>
        <v>53</v>
      </c>
      <c r="B57" s="71" t="s">
        <v>846</v>
      </c>
      <c r="C57" s="61" t="s">
        <v>10</v>
      </c>
      <c r="D57" s="62" t="s">
        <v>136</v>
      </c>
      <c r="E57" s="62" t="s">
        <v>175</v>
      </c>
      <c r="F57" s="63" t="s">
        <v>489</v>
      </c>
      <c r="G57" s="64" t="s">
        <v>340</v>
      </c>
      <c r="H57" s="65" t="s">
        <v>169</v>
      </c>
      <c r="I57" s="64" t="s">
        <v>190</v>
      </c>
      <c r="J57" s="62" t="s">
        <v>490</v>
      </c>
      <c r="K57" s="65">
        <v>2</v>
      </c>
      <c r="L57" s="65">
        <v>3</v>
      </c>
      <c r="M57" s="65">
        <v>2</v>
      </c>
      <c r="N57" s="65">
        <v>2</v>
      </c>
      <c r="O57" s="66">
        <f t="shared" si="6"/>
        <v>2.2000000000000002</v>
      </c>
      <c r="P57" s="65">
        <v>2</v>
      </c>
      <c r="Q57" s="65">
        <v>1</v>
      </c>
      <c r="R57" s="65">
        <v>2</v>
      </c>
      <c r="S57" s="66">
        <f t="shared" si="7"/>
        <v>1.7</v>
      </c>
      <c r="T57" s="66">
        <f t="shared" si="8"/>
        <v>3.74</v>
      </c>
      <c r="U57" s="69" t="s">
        <v>484</v>
      </c>
      <c r="V57" s="69" t="s">
        <v>908</v>
      </c>
      <c r="W57" s="69" t="s">
        <v>491</v>
      </c>
      <c r="X57" s="69" t="s">
        <v>492</v>
      </c>
      <c r="Y57" s="66">
        <v>3</v>
      </c>
      <c r="Z57" s="59">
        <f t="shared" si="3"/>
        <v>1</v>
      </c>
      <c r="AA57" s="59" t="str">
        <f t="shared" si="9"/>
        <v>R</v>
      </c>
      <c r="AB57" s="63" t="s">
        <v>888</v>
      </c>
      <c r="AC57" s="63" t="s">
        <v>892</v>
      </c>
      <c r="AD57" s="63" t="s">
        <v>476</v>
      </c>
      <c r="AE57" s="63" t="s">
        <v>493</v>
      </c>
      <c r="AF57" s="63" t="s">
        <v>893</v>
      </c>
    </row>
    <row r="58" spans="1:32" ht="139.5" x14ac:dyDescent="0.35">
      <c r="A58" s="51">
        <f t="shared" si="5"/>
        <v>54</v>
      </c>
      <c r="B58" s="71" t="s">
        <v>846</v>
      </c>
      <c r="C58" s="61" t="s">
        <v>10</v>
      </c>
      <c r="D58" s="62" t="s">
        <v>136</v>
      </c>
      <c r="E58" s="62" t="s">
        <v>175</v>
      </c>
      <c r="F58" s="63" t="s">
        <v>494</v>
      </c>
      <c r="G58" s="64" t="s">
        <v>495</v>
      </c>
      <c r="H58" s="65" t="s">
        <v>169</v>
      </c>
      <c r="I58" s="64" t="s">
        <v>190</v>
      </c>
      <c r="J58" s="69" t="s">
        <v>496</v>
      </c>
      <c r="K58" s="65">
        <v>2</v>
      </c>
      <c r="L58" s="65">
        <v>3</v>
      </c>
      <c r="M58" s="65">
        <v>2</v>
      </c>
      <c r="N58" s="65">
        <v>2</v>
      </c>
      <c r="O58" s="66">
        <f t="shared" si="6"/>
        <v>2.2000000000000002</v>
      </c>
      <c r="P58" s="65">
        <v>2</v>
      </c>
      <c r="Q58" s="65">
        <v>1</v>
      </c>
      <c r="R58" s="65">
        <v>2</v>
      </c>
      <c r="S58" s="66">
        <f t="shared" si="7"/>
        <v>1.7</v>
      </c>
      <c r="T58" s="66">
        <f t="shared" si="8"/>
        <v>3.74</v>
      </c>
      <c r="U58" s="69" t="s">
        <v>484</v>
      </c>
      <c r="V58" s="69" t="s">
        <v>908</v>
      </c>
      <c r="W58" s="69" t="s">
        <v>497</v>
      </c>
      <c r="X58" s="69" t="s">
        <v>492</v>
      </c>
      <c r="Y58" s="66">
        <v>3</v>
      </c>
      <c r="Z58" s="59">
        <f t="shared" si="3"/>
        <v>1</v>
      </c>
      <c r="AA58" s="59" t="str">
        <f t="shared" si="9"/>
        <v>R</v>
      </c>
      <c r="AB58" s="63" t="s">
        <v>891</v>
      </c>
      <c r="AC58" s="63" t="s">
        <v>890</v>
      </c>
      <c r="AD58" s="63" t="s">
        <v>476</v>
      </c>
      <c r="AE58" s="63" t="s">
        <v>498</v>
      </c>
      <c r="AF58" s="63" t="s">
        <v>893</v>
      </c>
    </row>
    <row r="59" spans="1:32" ht="139.5" x14ac:dyDescent="0.35">
      <c r="A59" s="51">
        <f t="shared" si="5"/>
        <v>55</v>
      </c>
      <c r="B59" s="71" t="s">
        <v>846</v>
      </c>
      <c r="C59" s="61" t="s">
        <v>10</v>
      </c>
      <c r="D59" s="62" t="s">
        <v>136</v>
      </c>
      <c r="E59" s="62" t="s">
        <v>500</v>
      </c>
      <c r="F59" s="63" t="s">
        <v>501</v>
      </c>
      <c r="G59" s="64" t="s">
        <v>502</v>
      </c>
      <c r="H59" s="65" t="s">
        <v>169</v>
      </c>
      <c r="I59" s="64" t="s">
        <v>190</v>
      </c>
      <c r="J59" s="62" t="s">
        <v>490</v>
      </c>
      <c r="K59" s="65">
        <v>2</v>
      </c>
      <c r="L59" s="65">
        <v>3</v>
      </c>
      <c r="M59" s="65">
        <v>2</v>
      </c>
      <c r="N59" s="65">
        <v>2</v>
      </c>
      <c r="O59" s="66">
        <f t="shared" si="6"/>
        <v>2.2000000000000002</v>
      </c>
      <c r="P59" s="65">
        <v>2</v>
      </c>
      <c r="Q59" s="65">
        <v>1</v>
      </c>
      <c r="R59" s="65">
        <v>2</v>
      </c>
      <c r="S59" s="66">
        <f t="shared" si="7"/>
        <v>1.7</v>
      </c>
      <c r="T59" s="66">
        <f t="shared" si="8"/>
        <v>3.74</v>
      </c>
      <c r="U59" s="69" t="s">
        <v>484</v>
      </c>
      <c r="V59" s="69" t="s">
        <v>909</v>
      </c>
      <c r="W59" s="69" t="s">
        <v>499</v>
      </c>
      <c r="X59" s="69" t="s">
        <v>492</v>
      </c>
      <c r="Y59" s="66">
        <v>3</v>
      </c>
      <c r="Z59" s="59">
        <f t="shared" si="3"/>
        <v>1</v>
      </c>
      <c r="AA59" s="59" t="str">
        <f t="shared" si="9"/>
        <v>R</v>
      </c>
      <c r="AB59" s="63" t="s">
        <v>889</v>
      </c>
      <c r="AC59" s="63" t="s">
        <v>890</v>
      </c>
      <c r="AD59" s="63" t="s">
        <v>476</v>
      </c>
      <c r="AE59" s="63" t="s">
        <v>493</v>
      </c>
      <c r="AF59" s="63" t="s">
        <v>893</v>
      </c>
    </row>
    <row r="60" spans="1:32" ht="139.5" x14ac:dyDescent="0.35">
      <c r="A60" s="51">
        <f t="shared" si="5"/>
        <v>56</v>
      </c>
      <c r="B60" s="71" t="s">
        <v>846</v>
      </c>
      <c r="C60" s="61" t="s">
        <v>10</v>
      </c>
      <c r="D60" s="62" t="s">
        <v>136</v>
      </c>
      <c r="E60" s="62" t="s">
        <v>500</v>
      </c>
      <c r="F60" s="63" t="s">
        <v>506</v>
      </c>
      <c r="G60" s="64" t="s">
        <v>339</v>
      </c>
      <c r="H60" s="65" t="s">
        <v>169</v>
      </c>
      <c r="I60" s="64" t="s">
        <v>190</v>
      </c>
      <c r="J60" s="62" t="s">
        <v>503</v>
      </c>
      <c r="K60" s="65">
        <v>2</v>
      </c>
      <c r="L60" s="65">
        <v>1</v>
      </c>
      <c r="M60" s="65">
        <v>3</v>
      </c>
      <c r="N60" s="65">
        <v>2</v>
      </c>
      <c r="O60" s="66">
        <f t="shared" si="6"/>
        <v>2.1</v>
      </c>
      <c r="P60" s="65">
        <v>2</v>
      </c>
      <c r="Q60" s="65">
        <v>1</v>
      </c>
      <c r="R60" s="65">
        <v>2</v>
      </c>
      <c r="S60" s="66">
        <f t="shared" si="7"/>
        <v>1.7</v>
      </c>
      <c r="T60" s="66">
        <f t="shared" si="8"/>
        <v>3.57</v>
      </c>
      <c r="U60" s="69" t="s">
        <v>484</v>
      </c>
      <c r="V60" s="69" t="s">
        <v>907</v>
      </c>
      <c r="W60" s="69" t="s">
        <v>505</v>
      </c>
      <c r="X60" s="69" t="s">
        <v>492</v>
      </c>
      <c r="Y60" s="66">
        <v>3</v>
      </c>
      <c r="Z60" s="59">
        <f t="shared" si="3"/>
        <v>1</v>
      </c>
      <c r="AA60" s="59" t="str">
        <f t="shared" si="9"/>
        <v>R</v>
      </c>
      <c r="AB60" s="63" t="s">
        <v>891</v>
      </c>
      <c r="AC60" s="63" t="s">
        <v>890</v>
      </c>
      <c r="AD60" s="63" t="s">
        <v>476</v>
      </c>
      <c r="AE60" s="63" t="s">
        <v>894</v>
      </c>
      <c r="AF60" s="63" t="s">
        <v>893</v>
      </c>
    </row>
    <row r="61" spans="1:32" ht="139.5" x14ac:dyDescent="0.35">
      <c r="A61" s="51">
        <f t="shared" si="5"/>
        <v>57</v>
      </c>
      <c r="B61" s="71" t="s">
        <v>846</v>
      </c>
      <c r="C61" s="61" t="s">
        <v>10</v>
      </c>
      <c r="D61" s="62" t="s">
        <v>136</v>
      </c>
      <c r="E61" s="62" t="s">
        <v>500</v>
      </c>
      <c r="F61" s="63" t="s">
        <v>510</v>
      </c>
      <c r="G61" s="64" t="s">
        <v>511</v>
      </c>
      <c r="H61" s="65" t="s">
        <v>169</v>
      </c>
      <c r="I61" s="64" t="s">
        <v>190</v>
      </c>
      <c r="J61" s="69" t="s">
        <v>496</v>
      </c>
      <c r="K61" s="65">
        <v>2</v>
      </c>
      <c r="L61" s="65">
        <v>3</v>
      </c>
      <c r="M61" s="65">
        <v>1</v>
      </c>
      <c r="N61" s="65">
        <v>2</v>
      </c>
      <c r="O61" s="66">
        <f t="shared" si="6"/>
        <v>1.9</v>
      </c>
      <c r="P61" s="65">
        <v>2</v>
      </c>
      <c r="Q61" s="65">
        <v>1</v>
      </c>
      <c r="R61" s="65">
        <v>2</v>
      </c>
      <c r="S61" s="66">
        <f t="shared" si="7"/>
        <v>1.7</v>
      </c>
      <c r="T61" s="66">
        <f t="shared" si="8"/>
        <v>3.23</v>
      </c>
      <c r="U61" s="69" t="s">
        <v>484</v>
      </c>
      <c r="V61" s="69" t="s">
        <v>504</v>
      </c>
      <c r="W61" s="69" t="s">
        <v>512</v>
      </c>
      <c r="X61" s="69" t="s">
        <v>492</v>
      </c>
      <c r="Y61" s="66">
        <v>2</v>
      </c>
      <c r="Z61" s="59">
        <f t="shared" si="3"/>
        <v>1.23</v>
      </c>
      <c r="AA61" s="59" t="str">
        <f t="shared" si="9"/>
        <v>B</v>
      </c>
      <c r="AB61" s="63" t="s">
        <v>509</v>
      </c>
      <c r="AC61" s="63" t="s">
        <v>507</v>
      </c>
      <c r="AD61" s="68" t="s">
        <v>304</v>
      </c>
      <c r="AE61" s="63" t="s">
        <v>508</v>
      </c>
      <c r="AF61" s="68" t="s">
        <v>286</v>
      </c>
    </row>
    <row r="62" spans="1:32" ht="104.25" customHeight="1" x14ac:dyDescent="0.35">
      <c r="A62" s="51">
        <f t="shared" si="5"/>
        <v>58</v>
      </c>
      <c r="B62" s="71" t="s">
        <v>846</v>
      </c>
      <c r="C62" s="61" t="s">
        <v>10</v>
      </c>
      <c r="D62" s="62" t="s">
        <v>136</v>
      </c>
      <c r="E62" s="62" t="s">
        <v>4</v>
      </c>
      <c r="F62" s="63" t="s">
        <v>176</v>
      </c>
      <c r="G62" s="63" t="s">
        <v>167</v>
      </c>
      <c r="H62" s="65" t="s">
        <v>169</v>
      </c>
      <c r="I62" s="64" t="s">
        <v>190</v>
      </c>
      <c r="J62" s="63" t="s">
        <v>513</v>
      </c>
      <c r="K62" s="65">
        <v>3</v>
      </c>
      <c r="L62" s="65">
        <v>3</v>
      </c>
      <c r="M62" s="65">
        <v>3</v>
      </c>
      <c r="N62" s="65">
        <v>1</v>
      </c>
      <c r="O62" s="66">
        <f t="shared" si="6"/>
        <v>2.4</v>
      </c>
      <c r="P62" s="65">
        <v>1</v>
      </c>
      <c r="Q62" s="65">
        <v>1</v>
      </c>
      <c r="R62" s="65">
        <v>2</v>
      </c>
      <c r="S62" s="66">
        <f t="shared" si="7"/>
        <v>1.3</v>
      </c>
      <c r="T62" s="66">
        <f t="shared" si="8"/>
        <v>3.12</v>
      </c>
      <c r="U62" s="69" t="s">
        <v>484</v>
      </c>
      <c r="V62" s="69" t="s">
        <v>910</v>
      </c>
      <c r="W62" s="69" t="s">
        <v>514</v>
      </c>
      <c r="X62" s="69" t="s">
        <v>474</v>
      </c>
      <c r="Y62" s="66">
        <v>3</v>
      </c>
      <c r="Z62" s="59">
        <f t="shared" si="3"/>
        <v>1</v>
      </c>
      <c r="AA62" s="59" t="str">
        <f t="shared" si="9"/>
        <v>R</v>
      </c>
      <c r="AB62" s="63"/>
      <c r="AC62" s="63"/>
      <c r="AD62" s="63"/>
      <c r="AE62" s="63"/>
      <c r="AF62" s="63"/>
    </row>
    <row r="63" spans="1:32" ht="139.5" x14ac:dyDescent="0.35">
      <c r="A63" s="51">
        <f t="shared" si="5"/>
        <v>59</v>
      </c>
      <c r="B63" s="71" t="s">
        <v>846</v>
      </c>
      <c r="C63" s="61" t="s">
        <v>10</v>
      </c>
      <c r="D63" s="62" t="s">
        <v>136</v>
      </c>
      <c r="E63" s="62" t="s">
        <v>5</v>
      </c>
      <c r="F63" s="63" t="s">
        <v>895</v>
      </c>
      <c r="G63" s="63" t="s">
        <v>177</v>
      </c>
      <c r="H63" s="65" t="s">
        <v>169</v>
      </c>
      <c r="I63" s="64" t="s">
        <v>190</v>
      </c>
      <c r="J63" s="80" t="s">
        <v>515</v>
      </c>
      <c r="K63" s="65">
        <v>3</v>
      </c>
      <c r="L63" s="65">
        <v>3</v>
      </c>
      <c r="M63" s="65">
        <v>3</v>
      </c>
      <c r="N63" s="65">
        <v>2</v>
      </c>
      <c r="O63" s="66">
        <f t="shared" si="6"/>
        <v>2.7</v>
      </c>
      <c r="P63" s="65">
        <v>2</v>
      </c>
      <c r="Q63" s="65">
        <v>1</v>
      </c>
      <c r="R63" s="65">
        <v>2</v>
      </c>
      <c r="S63" s="66">
        <f t="shared" si="7"/>
        <v>1.7</v>
      </c>
      <c r="T63" s="66">
        <f t="shared" si="8"/>
        <v>4.59</v>
      </c>
      <c r="U63" s="69" t="s">
        <v>484</v>
      </c>
      <c r="V63" s="69" t="s">
        <v>907</v>
      </c>
      <c r="W63" s="76" t="s">
        <v>896</v>
      </c>
      <c r="X63" s="62"/>
      <c r="Y63" s="66">
        <v>3</v>
      </c>
      <c r="Z63" s="59">
        <f t="shared" si="3"/>
        <v>1.5899999999999999</v>
      </c>
      <c r="AA63" s="59" t="str">
        <f t="shared" si="9"/>
        <v>B</v>
      </c>
      <c r="AB63" s="63" t="s">
        <v>897</v>
      </c>
      <c r="AC63" s="63" t="s">
        <v>899</v>
      </c>
      <c r="AD63" s="63" t="s">
        <v>900</v>
      </c>
      <c r="AE63" s="63" t="s">
        <v>517</v>
      </c>
      <c r="AF63" s="63" t="s">
        <v>898</v>
      </c>
    </row>
    <row r="64" spans="1:32" ht="139.5" x14ac:dyDescent="0.35">
      <c r="A64" s="51">
        <f t="shared" si="5"/>
        <v>60</v>
      </c>
      <c r="B64" s="71" t="s">
        <v>846</v>
      </c>
      <c r="C64" s="61" t="s">
        <v>10</v>
      </c>
      <c r="D64" s="62" t="s">
        <v>136</v>
      </c>
      <c r="E64" s="62" t="s">
        <v>3</v>
      </c>
      <c r="F64" s="63" t="s">
        <v>901</v>
      </c>
      <c r="G64" s="63" t="s">
        <v>177</v>
      </c>
      <c r="H64" s="65" t="s">
        <v>169</v>
      </c>
      <c r="I64" s="64" t="s">
        <v>190</v>
      </c>
      <c r="J64" s="80" t="s">
        <v>516</v>
      </c>
      <c r="K64" s="65">
        <v>2</v>
      </c>
      <c r="L64" s="65">
        <v>3</v>
      </c>
      <c r="M64" s="65">
        <v>3</v>
      </c>
      <c r="N64" s="65">
        <v>2</v>
      </c>
      <c r="O64" s="66">
        <f t="shared" si="6"/>
        <v>2.5</v>
      </c>
      <c r="P64" s="65">
        <v>2</v>
      </c>
      <c r="Q64" s="65">
        <v>1</v>
      </c>
      <c r="R64" s="65">
        <v>2</v>
      </c>
      <c r="S64" s="66">
        <f t="shared" si="7"/>
        <v>1.7</v>
      </c>
      <c r="T64" s="66">
        <f t="shared" si="8"/>
        <v>4.25</v>
      </c>
      <c r="U64" s="69" t="s">
        <v>484</v>
      </c>
      <c r="V64" s="69" t="s">
        <v>907</v>
      </c>
      <c r="W64" s="69" t="s">
        <v>902</v>
      </c>
      <c r="X64" s="62"/>
      <c r="Y64" s="66">
        <v>3</v>
      </c>
      <c r="Z64" s="59">
        <f t="shared" si="3"/>
        <v>1.25</v>
      </c>
      <c r="AA64" s="59" t="str">
        <f t="shared" si="9"/>
        <v>B</v>
      </c>
      <c r="AB64" s="63" t="s">
        <v>903</v>
      </c>
      <c r="AC64" s="63" t="s">
        <v>899</v>
      </c>
      <c r="AD64" s="63" t="s">
        <v>900</v>
      </c>
      <c r="AE64" s="63" t="s">
        <v>518</v>
      </c>
      <c r="AF64" s="63" t="s">
        <v>898</v>
      </c>
    </row>
    <row r="65" spans="1:32" s="42" customFormat="1" ht="139.5" x14ac:dyDescent="0.35">
      <c r="A65" s="51">
        <f t="shared" si="5"/>
        <v>61</v>
      </c>
      <c r="B65" s="71" t="s">
        <v>846</v>
      </c>
      <c r="C65" s="61" t="s">
        <v>10</v>
      </c>
      <c r="D65" s="62" t="s">
        <v>136</v>
      </c>
      <c r="E65" s="62" t="s">
        <v>137</v>
      </c>
      <c r="F65" s="63" t="s">
        <v>811</v>
      </c>
      <c r="G65" s="64" t="s">
        <v>812</v>
      </c>
      <c r="H65" s="65" t="s">
        <v>169</v>
      </c>
      <c r="I65" s="64" t="s">
        <v>190</v>
      </c>
      <c r="J65" s="63" t="s">
        <v>615</v>
      </c>
      <c r="K65" s="65">
        <v>3</v>
      </c>
      <c r="L65" s="65">
        <v>3</v>
      </c>
      <c r="M65" s="65">
        <v>2</v>
      </c>
      <c r="N65" s="65">
        <v>2</v>
      </c>
      <c r="O65" s="66">
        <f t="shared" si="6"/>
        <v>2.4</v>
      </c>
      <c r="P65" s="65">
        <v>2</v>
      </c>
      <c r="Q65" s="65">
        <v>1</v>
      </c>
      <c r="R65" s="65">
        <v>2</v>
      </c>
      <c r="S65" s="66">
        <f t="shared" si="7"/>
        <v>1.7</v>
      </c>
      <c r="T65" s="66">
        <f t="shared" si="8"/>
        <v>4.08</v>
      </c>
      <c r="U65" s="69" t="s">
        <v>484</v>
      </c>
      <c r="V65" s="69" t="s">
        <v>907</v>
      </c>
      <c r="W65" s="63" t="s">
        <v>519</v>
      </c>
      <c r="X65" s="69" t="s">
        <v>474</v>
      </c>
      <c r="Y65" s="66">
        <v>3</v>
      </c>
      <c r="Z65" s="59">
        <f t="shared" ref="Z65:Z108" si="10">IF(T65-Y65&gt;1,T65-Y65,1)</f>
        <v>1.08</v>
      </c>
      <c r="AA65" s="59" t="str">
        <f t="shared" si="9"/>
        <v>B</v>
      </c>
      <c r="AB65" s="63" t="s">
        <v>904</v>
      </c>
      <c r="AC65" s="63" t="s">
        <v>905</v>
      </c>
      <c r="AD65" s="63" t="s">
        <v>906</v>
      </c>
      <c r="AE65" s="63" t="s">
        <v>520</v>
      </c>
      <c r="AF65" s="63" t="s">
        <v>898</v>
      </c>
    </row>
    <row r="66" spans="1:32" s="42" customFormat="1" ht="139.5" x14ac:dyDescent="0.35">
      <c r="A66" s="51">
        <f t="shared" si="5"/>
        <v>62</v>
      </c>
      <c r="B66" s="71" t="s">
        <v>846</v>
      </c>
      <c r="C66" s="61" t="s">
        <v>10</v>
      </c>
      <c r="D66" s="63" t="s">
        <v>136</v>
      </c>
      <c r="E66" s="63" t="s">
        <v>12</v>
      </c>
      <c r="F66" s="63" t="s">
        <v>178</v>
      </c>
      <c r="G66" s="63" t="s">
        <v>340</v>
      </c>
      <c r="H66" s="65" t="s">
        <v>179</v>
      </c>
      <c r="I66" s="64" t="s">
        <v>190</v>
      </c>
      <c r="J66" s="63" t="s">
        <v>616</v>
      </c>
      <c r="K66" s="65">
        <v>2</v>
      </c>
      <c r="L66" s="65">
        <v>3</v>
      </c>
      <c r="M66" s="65">
        <v>2</v>
      </c>
      <c r="N66" s="65">
        <v>2</v>
      </c>
      <c r="O66" s="66">
        <f t="shared" si="6"/>
        <v>2.2000000000000002</v>
      </c>
      <c r="P66" s="65">
        <v>2</v>
      </c>
      <c r="Q66" s="65">
        <v>1</v>
      </c>
      <c r="R66" s="65">
        <v>2</v>
      </c>
      <c r="S66" s="66">
        <f t="shared" si="7"/>
        <v>1.7</v>
      </c>
      <c r="T66" s="66">
        <f t="shared" si="8"/>
        <v>3.74</v>
      </c>
      <c r="U66" s="69" t="s">
        <v>484</v>
      </c>
      <c r="V66" s="69" t="s">
        <v>907</v>
      </c>
      <c r="W66" s="63"/>
      <c r="X66" s="69" t="s">
        <v>474</v>
      </c>
      <c r="Y66" s="66">
        <v>3</v>
      </c>
      <c r="Z66" s="59">
        <f t="shared" si="10"/>
        <v>1</v>
      </c>
      <c r="AA66" s="59" t="str">
        <f t="shared" si="9"/>
        <v>R</v>
      </c>
      <c r="AB66" s="63"/>
      <c r="AC66" s="63"/>
      <c r="AD66" s="63"/>
      <c r="AE66" s="63"/>
      <c r="AF66" s="63"/>
    </row>
    <row r="67" spans="1:32" s="42" customFormat="1" ht="155" x14ac:dyDescent="0.35">
      <c r="A67" s="51">
        <f t="shared" si="5"/>
        <v>63</v>
      </c>
      <c r="B67" s="71" t="s">
        <v>843</v>
      </c>
      <c r="C67" s="61" t="s">
        <v>153</v>
      </c>
      <c r="D67" s="62" t="s">
        <v>11</v>
      </c>
      <c r="E67" s="62" t="s">
        <v>198</v>
      </c>
      <c r="F67" s="63" t="s">
        <v>529</v>
      </c>
      <c r="G67" s="63" t="s">
        <v>530</v>
      </c>
      <c r="H67" s="65" t="s">
        <v>531</v>
      </c>
      <c r="I67" s="64" t="s">
        <v>534</v>
      </c>
      <c r="J67" s="64" t="s">
        <v>535</v>
      </c>
      <c r="K67" s="65">
        <v>3</v>
      </c>
      <c r="L67" s="65">
        <v>3</v>
      </c>
      <c r="M67" s="65">
        <v>2</v>
      </c>
      <c r="N67" s="65">
        <v>3</v>
      </c>
      <c r="O67" s="66">
        <f t="shared" si="6"/>
        <v>2.7</v>
      </c>
      <c r="P67" s="65">
        <v>3</v>
      </c>
      <c r="Q67" s="65">
        <v>1</v>
      </c>
      <c r="R67" s="65">
        <v>3</v>
      </c>
      <c r="S67" s="66">
        <f t="shared" si="7"/>
        <v>2.4</v>
      </c>
      <c r="T67" s="66">
        <f t="shared" si="8"/>
        <v>6.48</v>
      </c>
      <c r="U67" s="69" t="s">
        <v>931</v>
      </c>
      <c r="V67" s="69" t="s">
        <v>504</v>
      </c>
      <c r="W67" s="69" t="s">
        <v>532</v>
      </c>
      <c r="X67" s="73"/>
      <c r="Y67" s="66">
        <v>4</v>
      </c>
      <c r="Z67" s="59">
        <f t="shared" si="10"/>
        <v>2.4800000000000004</v>
      </c>
      <c r="AA67" s="59" t="str">
        <f t="shared" si="9"/>
        <v>B</v>
      </c>
      <c r="AB67" s="63" t="s">
        <v>928</v>
      </c>
      <c r="AC67" s="63" t="s">
        <v>929</v>
      </c>
      <c r="AD67" s="63" t="s">
        <v>304</v>
      </c>
      <c r="AE67" s="63" t="s">
        <v>533</v>
      </c>
      <c r="AF67" s="63" t="s">
        <v>930</v>
      </c>
    </row>
    <row r="68" spans="1:32" ht="155" x14ac:dyDescent="0.35">
      <c r="A68" s="51">
        <f t="shared" si="5"/>
        <v>64</v>
      </c>
      <c r="B68" s="71" t="s">
        <v>843</v>
      </c>
      <c r="C68" s="61" t="s">
        <v>153</v>
      </c>
      <c r="D68" s="62" t="s">
        <v>199</v>
      </c>
      <c r="E68" s="62" t="s">
        <v>200</v>
      </c>
      <c r="F68" s="63" t="s">
        <v>549</v>
      </c>
      <c r="G68" s="63" t="s">
        <v>550</v>
      </c>
      <c r="H68" s="77" t="s">
        <v>265</v>
      </c>
      <c r="I68" s="64" t="s">
        <v>534</v>
      </c>
      <c r="J68" s="62" t="s">
        <v>551</v>
      </c>
      <c r="K68" s="65">
        <v>3</v>
      </c>
      <c r="L68" s="65">
        <v>3</v>
      </c>
      <c r="M68" s="65">
        <v>2</v>
      </c>
      <c r="N68" s="65">
        <v>2</v>
      </c>
      <c r="O68" s="66">
        <f t="shared" si="6"/>
        <v>2.4</v>
      </c>
      <c r="P68" s="65">
        <v>2</v>
      </c>
      <c r="Q68" s="65">
        <v>1</v>
      </c>
      <c r="R68" s="65">
        <v>2</v>
      </c>
      <c r="S68" s="66">
        <f t="shared" si="7"/>
        <v>1.7</v>
      </c>
      <c r="T68" s="66">
        <f t="shared" si="8"/>
        <v>4.08</v>
      </c>
      <c r="U68" s="69" t="s">
        <v>931</v>
      </c>
      <c r="V68" s="69"/>
      <c r="W68" s="69" t="s">
        <v>552</v>
      </c>
      <c r="X68" s="73"/>
      <c r="Y68" s="66">
        <v>3</v>
      </c>
      <c r="Z68" s="59">
        <f t="shared" si="10"/>
        <v>1.08</v>
      </c>
      <c r="AA68" s="59" t="str">
        <f t="shared" si="9"/>
        <v>B</v>
      </c>
      <c r="AB68" s="63"/>
      <c r="AC68" s="63"/>
      <c r="AD68" s="63"/>
      <c r="AE68" s="63"/>
      <c r="AF68" s="63"/>
    </row>
    <row r="69" spans="1:32" ht="184.5" customHeight="1" x14ac:dyDescent="0.35">
      <c r="A69" s="51">
        <f t="shared" si="5"/>
        <v>65</v>
      </c>
      <c r="B69" s="71" t="s">
        <v>843</v>
      </c>
      <c r="C69" s="61" t="s">
        <v>153</v>
      </c>
      <c r="D69" s="81" t="s">
        <v>11</v>
      </c>
      <c r="E69" s="62" t="s">
        <v>13</v>
      </c>
      <c r="F69" s="63" t="s">
        <v>559</v>
      </c>
      <c r="G69" s="63" t="s">
        <v>553</v>
      </c>
      <c r="H69" s="77" t="s">
        <v>133</v>
      </c>
      <c r="I69" s="64" t="s">
        <v>534</v>
      </c>
      <c r="J69" s="62" t="s">
        <v>558</v>
      </c>
      <c r="K69" s="65">
        <v>2</v>
      </c>
      <c r="L69" s="65">
        <v>3</v>
      </c>
      <c r="M69" s="65">
        <v>3</v>
      </c>
      <c r="N69" s="65">
        <v>2</v>
      </c>
      <c r="O69" s="66">
        <f t="shared" si="6"/>
        <v>2.5</v>
      </c>
      <c r="P69" s="65">
        <v>2</v>
      </c>
      <c r="Q69" s="65">
        <v>1</v>
      </c>
      <c r="R69" s="65">
        <v>2</v>
      </c>
      <c r="S69" s="66">
        <f t="shared" si="7"/>
        <v>1.7</v>
      </c>
      <c r="T69" s="66">
        <f t="shared" si="8"/>
        <v>4.25</v>
      </c>
      <c r="U69" s="69" t="s">
        <v>484</v>
      </c>
      <c r="V69" s="69" t="s">
        <v>767</v>
      </c>
      <c r="W69" s="69" t="s">
        <v>560</v>
      </c>
      <c r="X69" s="69" t="s">
        <v>561</v>
      </c>
      <c r="Y69" s="66">
        <v>3</v>
      </c>
      <c r="Z69" s="59">
        <f t="shared" si="10"/>
        <v>1.25</v>
      </c>
      <c r="AA69" s="59" t="str">
        <f t="shared" si="9"/>
        <v>B</v>
      </c>
      <c r="AB69" s="63" t="s">
        <v>822</v>
      </c>
      <c r="AC69" s="63" t="s">
        <v>823</v>
      </c>
      <c r="AD69" s="63" t="s">
        <v>304</v>
      </c>
      <c r="AE69" s="63" t="s">
        <v>824</v>
      </c>
      <c r="AF69" s="68" t="s">
        <v>286</v>
      </c>
    </row>
    <row r="70" spans="1:32" s="42" customFormat="1" ht="139.5" x14ac:dyDescent="0.35">
      <c r="A70" s="51">
        <f t="shared" si="5"/>
        <v>66</v>
      </c>
      <c r="B70" s="71" t="s">
        <v>843</v>
      </c>
      <c r="C70" s="61" t="s">
        <v>153</v>
      </c>
      <c r="D70" s="81" t="s">
        <v>11</v>
      </c>
      <c r="E70" s="62" t="s">
        <v>195</v>
      </c>
      <c r="F70" s="63" t="s">
        <v>859</v>
      </c>
      <c r="G70" s="63" t="s">
        <v>554</v>
      </c>
      <c r="H70" s="65" t="s">
        <v>555</v>
      </c>
      <c r="I70" s="64" t="s">
        <v>190</v>
      </c>
      <c r="J70" s="62" t="s">
        <v>556</v>
      </c>
      <c r="K70" s="65">
        <v>3</v>
      </c>
      <c r="L70" s="65">
        <v>3</v>
      </c>
      <c r="M70" s="65">
        <v>2</v>
      </c>
      <c r="N70" s="65">
        <v>1</v>
      </c>
      <c r="O70" s="66">
        <f t="shared" si="6"/>
        <v>2.1</v>
      </c>
      <c r="P70" s="65">
        <v>1</v>
      </c>
      <c r="Q70" s="65">
        <v>1</v>
      </c>
      <c r="R70" s="65">
        <v>1</v>
      </c>
      <c r="S70" s="66">
        <f t="shared" si="7"/>
        <v>1</v>
      </c>
      <c r="T70" s="66">
        <f t="shared" si="8"/>
        <v>2.1</v>
      </c>
      <c r="U70" s="69" t="s">
        <v>484</v>
      </c>
      <c r="V70" s="69" t="s">
        <v>303</v>
      </c>
      <c r="W70" s="69" t="s">
        <v>557</v>
      </c>
      <c r="X70" s="76"/>
      <c r="Y70" s="66">
        <v>2</v>
      </c>
      <c r="Z70" s="59">
        <f t="shared" si="10"/>
        <v>1</v>
      </c>
      <c r="AA70" s="59" t="str">
        <f t="shared" si="9"/>
        <v>R</v>
      </c>
      <c r="AB70" s="63"/>
      <c r="AC70" s="63"/>
      <c r="AD70" s="68"/>
      <c r="AE70" s="68"/>
      <c r="AF70" s="68"/>
    </row>
    <row r="71" spans="1:32" s="42" customFormat="1" ht="217" customHeight="1" x14ac:dyDescent="0.35">
      <c r="A71" s="51">
        <f t="shared" ref="A71:A107" si="11">A70+1</f>
        <v>67</v>
      </c>
      <c r="B71" s="51" t="s">
        <v>847</v>
      </c>
      <c r="C71" s="61" t="s">
        <v>568</v>
      </c>
      <c r="D71" s="81" t="s">
        <v>832</v>
      </c>
      <c r="E71" s="62" t="s">
        <v>833</v>
      </c>
      <c r="F71" s="63" t="s">
        <v>835</v>
      </c>
      <c r="G71" s="64" t="s">
        <v>834</v>
      </c>
      <c r="H71" s="65" t="s">
        <v>569</v>
      </c>
      <c r="I71" s="64" t="s">
        <v>190</v>
      </c>
      <c r="J71" s="62" t="s">
        <v>570</v>
      </c>
      <c r="K71" s="65">
        <v>3</v>
      </c>
      <c r="L71" s="65">
        <v>3</v>
      </c>
      <c r="M71" s="65">
        <v>2</v>
      </c>
      <c r="N71" s="65">
        <v>1</v>
      </c>
      <c r="O71" s="66">
        <f t="shared" si="6"/>
        <v>2.1</v>
      </c>
      <c r="P71" s="65">
        <v>1</v>
      </c>
      <c r="Q71" s="65">
        <v>1</v>
      </c>
      <c r="R71" s="65">
        <v>2</v>
      </c>
      <c r="S71" s="66">
        <f t="shared" si="7"/>
        <v>1.3</v>
      </c>
      <c r="T71" s="66">
        <f t="shared" si="8"/>
        <v>2.7300000000000004</v>
      </c>
      <c r="U71" s="69" t="s">
        <v>484</v>
      </c>
      <c r="V71" s="69" t="s">
        <v>571</v>
      </c>
      <c r="W71" s="69" t="s">
        <v>836</v>
      </c>
      <c r="X71" s="76"/>
      <c r="Y71" s="66">
        <v>1</v>
      </c>
      <c r="Z71" s="59">
        <f t="shared" si="10"/>
        <v>1.7300000000000004</v>
      </c>
      <c r="AA71" s="59" t="str">
        <f t="shared" si="9"/>
        <v>B</v>
      </c>
      <c r="AB71" s="63" t="s">
        <v>878</v>
      </c>
      <c r="AC71" s="63" t="s">
        <v>837</v>
      </c>
      <c r="AD71" s="63" t="s">
        <v>879</v>
      </c>
      <c r="AE71" s="68" t="s">
        <v>838</v>
      </c>
      <c r="AF71" s="68" t="s">
        <v>785</v>
      </c>
    </row>
    <row r="72" spans="1:32" ht="77.5" x14ac:dyDescent="0.35">
      <c r="A72" s="51">
        <f t="shared" si="11"/>
        <v>68</v>
      </c>
      <c r="B72" s="51" t="s">
        <v>860</v>
      </c>
      <c r="C72" s="61" t="s">
        <v>146</v>
      </c>
      <c r="D72" s="62" t="s">
        <v>213</v>
      </c>
      <c r="E72" s="62" t="s">
        <v>214</v>
      </c>
      <c r="F72" s="63" t="s">
        <v>313</v>
      </c>
      <c r="G72" s="74" t="s">
        <v>618</v>
      </c>
      <c r="H72" s="82" t="s">
        <v>160</v>
      </c>
      <c r="I72" s="64" t="s">
        <v>619</v>
      </c>
      <c r="J72" s="62" t="s">
        <v>621</v>
      </c>
      <c r="K72" s="65">
        <v>2</v>
      </c>
      <c r="L72" s="65">
        <v>3</v>
      </c>
      <c r="M72" s="65">
        <v>3</v>
      </c>
      <c r="N72" s="65">
        <v>1</v>
      </c>
      <c r="O72" s="66">
        <f t="shared" si="6"/>
        <v>2.2000000000000002</v>
      </c>
      <c r="P72" s="65">
        <v>1</v>
      </c>
      <c r="Q72" s="65">
        <v>1</v>
      </c>
      <c r="R72" s="65">
        <v>1</v>
      </c>
      <c r="S72" s="66">
        <f t="shared" si="7"/>
        <v>1</v>
      </c>
      <c r="T72" s="66">
        <f t="shared" si="8"/>
        <v>2.2000000000000002</v>
      </c>
      <c r="U72" s="69" t="s">
        <v>484</v>
      </c>
      <c r="V72" s="69" t="s">
        <v>644</v>
      </c>
      <c r="W72" s="76" t="s">
        <v>308</v>
      </c>
      <c r="X72" s="76"/>
      <c r="Y72" s="66">
        <v>1</v>
      </c>
      <c r="Z72" s="59">
        <f t="shared" si="10"/>
        <v>1.2000000000000002</v>
      </c>
      <c r="AA72" s="59" t="str">
        <f t="shared" si="9"/>
        <v>B</v>
      </c>
      <c r="AB72" s="75"/>
      <c r="AC72" s="75"/>
      <c r="AD72" s="75"/>
      <c r="AE72" s="75"/>
      <c r="AF72" s="75"/>
    </row>
    <row r="73" spans="1:32" ht="77.5" x14ac:dyDescent="0.35">
      <c r="A73" s="51">
        <f t="shared" si="11"/>
        <v>69</v>
      </c>
      <c r="B73" s="51" t="s">
        <v>860</v>
      </c>
      <c r="C73" s="61" t="s">
        <v>146</v>
      </c>
      <c r="D73" s="62" t="s">
        <v>180</v>
      </c>
      <c r="E73" s="62" t="s">
        <v>181</v>
      </c>
      <c r="F73" s="63" t="s">
        <v>182</v>
      </c>
      <c r="G73" s="63" t="s">
        <v>340</v>
      </c>
      <c r="H73" s="77" t="s">
        <v>183</v>
      </c>
      <c r="I73" s="64" t="s">
        <v>619</v>
      </c>
      <c r="J73" s="62" t="s">
        <v>621</v>
      </c>
      <c r="K73" s="65">
        <v>2</v>
      </c>
      <c r="L73" s="65">
        <v>3</v>
      </c>
      <c r="M73" s="65">
        <v>2</v>
      </c>
      <c r="N73" s="65">
        <v>1</v>
      </c>
      <c r="O73" s="66">
        <f>((K73*$K$2)+(L73*$L$2)+(M73*$M$2)+(N73*$N$2))/$O$2</f>
        <v>1.9</v>
      </c>
      <c r="P73" s="65">
        <v>1</v>
      </c>
      <c r="Q73" s="65">
        <v>1</v>
      </c>
      <c r="R73" s="65">
        <v>1</v>
      </c>
      <c r="S73" s="66">
        <f>((P73*$P$2)+(Q73*$Q$2)+(R73*$R$2))/$S$2</f>
        <v>1</v>
      </c>
      <c r="T73" s="66">
        <f>O73*S73</f>
        <v>1.9</v>
      </c>
      <c r="U73" s="69" t="s">
        <v>484</v>
      </c>
      <c r="V73" s="69"/>
      <c r="W73" s="62" t="s">
        <v>302</v>
      </c>
      <c r="X73" s="62" t="s">
        <v>768</v>
      </c>
      <c r="Y73" s="66">
        <v>1</v>
      </c>
      <c r="Z73" s="59">
        <f t="shared" si="10"/>
        <v>1</v>
      </c>
      <c r="AA73" s="59" t="str">
        <f>IF(Z73="","",IF(Z73&gt;8,"A",IF(Z73&gt;6,"M/A",IF(Z73&gt;5,"M",IF(Z73&gt;3,"M/B",IF(Z73&gt;1,"B","R"))))))</f>
        <v>R</v>
      </c>
      <c r="AB73" s="75"/>
      <c r="AC73" s="75"/>
      <c r="AD73" s="75"/>
      <c r="AE73" s="75"/>
      <c r="AF73" s="75"/>
    </row>
    <row r="74" spans="1:32" ht="77.5" x14ac:dyDescent="0.35">
      <c r="A74" s="51">
        <f t="shared" si="11"/>
        <v>70</v>
      </c>
      <c r="B74" s="51" t="s">
        <v>860</v>
      </c>
      <c r="C74" s="61" t="s">
        <v>146</v>
      </c>
      <c r="D74" s="62" t="s">
        <v>215</v>
      </c>
      <c r="E74" s="62" t="s">
        <v>216</v>
      </c>
      <c r="F74" s="63" t="s">
        <v>645</v>
      </c>
      <c r="G74" s="74" t="s">
        <v>618</v>
      </c>
      <c r="H74" s="82" t="s">
        <v>646</v>
      </c>
      <c r="I74" s="64" t="s">
        <v>619</v>
      </c>
      <c r="J74" s="62" t="s">
        <v>621</v>
      </c>
      <c r="K74" s="65">
        <v>2</v>
      </c>
      <c r="L74" s="65">
        <v>3</v>
      </c>
      <c r="M74" s="65">
        <v>3</v>
      </c>
      <c r="N74" s="65">
        <v>1</v>
      </c>
      <c r="O74" s="66">
        <f t="shared" si="6"/>
        <v>2.2000000000000002</v>
      </c>
      <c r="P74" s="65">
        <v>1</v>
      </c>
      <c r="Q74" s="65">
        <v>1</v>
      </c>
      <c r="R74" s="65">
        <v>1</v>
      </c>
      <c r="S74" s="66">
        <f t="shared" si="7"/>
        <v>1</v>
      </c>
      <c r="T74" s="66">
        <f t="shared" si="8"/>
        <v>2.2000000000000002</v>
      </c>
      <c r="U74" s="69" t="s">
        <v>484</v>
      </c>
      <c r="V74" s="69" t="s">
        <v>647</v>
      </c>
      <c r="W74" s="62" t="s">
        <v>648</v>
      </c>
      <c r="X74" s="76"/>
      <c r="Y74" s="66">
        <v>1</v>
      </c>
      <c r="Z74" s="59">
        <f t="shared" si="10"/>
        <v>1.2000000000000002</v>
      </c>
      <c r="AA74" s="59" t="str">
        <f t="shared" si="9"/>
        <v>B</v>
      </c>
      <c r="AB74" s="75"/>
      <c r="AC74" s="75"/>
      <c r="AD74" s="75"/>
      <c r="AE74" s="75"/>
      <c r="AF74" s="75"/>
    </row>
    <row r="75" spans="1:32" ht="77.5" x14ac:dyDescent="0.35">
      <c r="A75" s="51">
        <f t="shared" si="11"/>
        <v>71</v>
      </c>
      <c r="B75" s="51" t="s">
        <v>860</v>
      </c>
      <c r="C75" s="78" t="s">
        <v>142</v>
      </c>
      <c r="D75" s="62" t="s">
        <v>215</v>
      </c>
      <c r="E75" s="62" t="s">
        <v>243</v>
      </c>
      <c r="F75" s="63" t="s">
        <v>705</v>
      </c>
      <c r="G75" s="63" t="s">
        <v>706</v>
      </c>
      <c r="H75" s="65" t="s">
        <v>160</v>
      </c>
      <c r="I75" s="64" t="s">
        <v>619</v>
      </c>
      <c r="J75" s="62" t="s">
        <v>707</v>
      </c>
      <c r="K75" s="65">
        <v>2</v>
      </c>
      <c r="L75" s="65">
        <v>3</v>
      </c>
      <c r="M75" s="65">
        <v>2</v>
      </c>
      <c r="N75" s="65">
        <v>1</v>
      </c>
      <c r="O75" s="66">
        <f t="shared" si="6"/>
        <v>1.9</v>
      </c>
      <c r="P75" s="65">
        <v>1</v>
      </c>
      <c r="Q75" s="65">
        <v>1</v>
      </c>
      <c r="R75" s="65">
        <v>1</v>
      </c>
      <c r="S75" s="66">
        <f t="shared" si="7"/>
        <v>1</v>
      </c>
      <c r="T75" s="66">
        <f t="shared" si="8"/>
        <v>1.9</v>
      </c>
      <c r="U75" s="69" t="s">
        <v>484</v>
      </c>
      <c r="V75" s="69" t="s">
        <v>504</v>
      </c>
      <c r="W75" s="69" t="s">
        <v>708</v>
      </c>
      <c r="X75" s="76"/>
      <c r="Y75" s="66">
        <v>1</v>
      </c>
      <c r="Z75" s="59">
        <f t="shared" si="10"/>
        <v>1</v>
      </c>
      <c r="AA75" s="59" t="str">
        <f t="shared" si="9"/>
        <v>R</v>
      </c>
      <c r="AB75" s="75"/>
      <c r="AC75" s="75"/>
      <c r="AD75" s="75"/>
      <c r="AE75" s="75"/>
      <c r="AF75" s="75"/>
    </row>
    <row r="76" spans="1:32" ht="77.5" x14ac:dyDescent="0.35">
      <c r="A76" s="51">
        <f t="shared" si="11"/>
        <v>72</v>
      </c>
      <c r="B76" s="51" t="s">
        <v>860</v>
      </c>
      <c r="C76" s="78" t="s">
        <v>142</v>
      </c>
      <c r="D76" s="62" t="s">
        <v>143</v>
      </c>
      <c r="E76" s="62" t="s">
        <v>244</v>
      </c>
      <c r="F76" s="63" t="s">
        <v>245</v>
      </c>
      <c r="G76" s="68" t="s">
        <v>230</v>
      </c>
      <c r="H76" s="77" t="s">
        <v>246</v>
      </c>
      <c r="I76" s="64" t="s">
        <v>619</v>
      </c>
      <c r="J76" s="62" t="s">
        <v>707</v>
      </c>
      <c r="K76" s="65">
        <v>2</v>
      </c>
      <c r="L76" s="65">
        <v>3</v>
      </c>
      <c r="M76" s="65">
        <v>3</v>
      </c>
      <c r="N76" s="65">
        <v>2</v>
      </c>
      <c r="O76" s="66">
        <f t="shared" si="6"/>
        <v>2.5</v>
      </c>
      <c r="P76" s="65">
        <v>2</v>
      </c>
      <c r="Q76" s="65">
        <v>1</v>
      </c>
      <c r="R76" s="65">
        <v>1</v>
      </c>
      <c r="S76" s="66">
        <f t="shared" si="7"/>
        <v>1.4</v>
      </c>
      <c r="T76" s="66">
        <f t="shared" si="8"/>
        <v>3.5</v>
      </c>
      <c r="U76" s="69" t="s">
        <v>484</v>
      </c>
      <c r="V76" s="69" t="s">
        <v>504</v>
      </c>
      <c r="W76" s="62" t="s">
        <v>310</v>
      </c>
      <c r="X76" s="62"/>
      <c r="Y76" s="66">
        <v>1</v>
      </c>
      <c r="Z76" s="59">
        <f t="shared" si="10"/>
        <v>2.5</v>
      </c>
      <c r="AA76" s="59" t="str">
        <f t="shared" si="9"/>
        <v>B</v>
      </c>
      <c r="AB76" s="75"/>
      <c r="AC76" s="75"/>
      <c r="AD76" s="75"/>
      <c r="AE76" s="75"/>
      <c r="AF76" s="75"/>
    </row>
    <row r="77" spans="1:32" ht="66.75" customHeight="1" x14ac:dyDescent="0.35">
      <c r="A77" s="51">
        <f t="shared" si="11"/>
        <v>73</v>
      </c>
      <c r="B77" s="71" t="s">
        <v>843</v>
      </c>
      <c r="C77" s="78" t="s">
        <v>255</v>
      </c>
      <c r="D77" s="63" t="s">
        <v>92</v>
      </c>
      <c r="E77" s="63" t="s">
        <v>257</v>
      </c>
      <c r="F77" s="63" t="s">
        <v>728</v>
      </c>
      <c r="G77" s="63" t="s">
        <v>150</v>
      </c>
      <c r="H77" s="82" t="s">
        <v>258</v>
      </c>
      <c r="I77" s="64" t="s">
        <v>619</v>
      </c>
      <c r="J77" s="62" t="s">
        <v>729</v>
      </c>
      <c r="K77" s="65">
        <v>2</v>
      </c>
      <c r="L77" s="65">
        <v>3</v>
      </c>
      <c r="M77" s="65">
        <v>3</v>
      </c>
      <c r="N77" s="65">
        <v>2</v>
      </c>
      <c r="O77" s="66">
        <f t="shared" ref="O77:O98" si="12">((K77*$K$2)+(L77*$L$2)+(M77*$M$2)+(N77*$N$2))/$O$2</f>
        <v>2.5</v>
      </c>
      <c r="P77" s="65">
        <v>2</v>
      </c>
      <c r="Q77" s="65">
        <v>1</v>
      </c>
      <c r="R77" s="65">
        <v>1</v>
      </c>
      <c r="S77" s="66">
        <f t="shared" ref="S77:S96" si="13">((P77*$P$2)+(Q77*$Q$2)+(R77*$R$2))/$S$2</f>
        <v>1.4</v>
      </c>
      <c r="T77" s="66">
        <f t="shared" ref="T77:T96" si="14">O77*S77</f>
        <v>3.5</v>
      </c>
      <c r="U77" s="69" t="s">
        <v>484</v>
      </c>
      <c r="V77" s="69" t="s">
        <v>504</v>
      </c>
      <c r="W77" s="76" t="s">
        <v>268</v>
      </c>
      <c r="X77" s="62"/>
      <c r="Y77" s="66">
        <v>1</v>
      </c>
      <c r="Z77" s="59">
        <f t="shared" si="10"/>
        <v>2.5</v>
      </c>
      <c r="AA77" s="59" t="str">
        <f t="shared" ref="AA77:AA98" si="15">IF(Z77="","",IF(Z77&gt;8,"A",IF(Z77&gt;6,"M/A",IF(Z77&gt;5,"M",IF(Z77&gt;3,"M/B",IF(Z77&gt;1,"B","R"))))))</f>
        <v>B</v>
      </c>
      <c r="AB77" s="73"/>
      <c r="AC77" s="73"/>
      <c r="AD77" s="73"/>
      <c r="AE77" s="73"/>
      <c r="AF77" s="73"/>
    </row>
    <row r="78" spans="1:32" ht="77.5" x14ac:dyDescent="0.35">
      <c r="A78" s="51">
        <f t="shared" si="11"/>
        <v>74</v>
      </c>
      <c r="B78" s="51" t="s">
        <v>860</v>
      </c>
      <c r="C78" s="78" t="s">
        <v>142</v>
      </c>
      <c r="D78" s="62" t="s">
        <v>201</v>
      </c>
      <c r="E78" s="62" t="s">
        <v>202</v>
      </c>
      <c r="F78" s="63" t="s">
        <v>203</v>
      </c>
      <c r="G78" s="63" t="s">
        <v>553</v>
      </c>
      <c r="H78" s="77" t="s">
        <v>204</v>
      </c>
      <c r="I78" s="64" t="s">
        <v>619</v>
      </c>
      <c r="J78" s="62" t="s">
        <v>729</v>
      </c>
      <c r="K78" s="65">
        <v>2</v>
      </c>
      <c r="L78" s="65">
        <v>3</v>
      </c>
      <c r="M78" s="65">
        <v>2</v>
      </c>
      <c r="N78" s="65">
        <v>2</v>
      </c>
      <c r="O78" s="66">
        <f>((K78*$K$2)+(L78*$L$2)+(M78*$M$2)+(N78*$N$2))/$O$2</f>
        <v>2.2000000000000002</v>
      </c>
      <c r="P78" s="65">
        <v>2</v>
      </c>
      <c r="Q78" s="65">
        <v>1</v>
      </c>
      <c r="R78" s="65">
        <v>1</v>
      </c>
      <c r="S78" s="66">
        <f>((P78*$P$2)+(Q78*$Q$2)+(R78*$R$2))/$S$2</f>
        <v>1.4</v>
      </c>
      <c r="T78" s="66">
        <f>O78*S78</f>
        <v>3.08</v>
      </c>
      <c r="U78" s="69" t="s">
        <v>484</v>
      </c>
      <c r="V78" s="69" t="s">
        <v>504</v>
      </c>
      <c r="W78" s="62" t="s">
        <v>709</v>
      </c>
      <c r="X78" s="62" t="s">
        <v>266</v>
      </c>
      <c r="Y78" s="66">
        <v>1</v>
      </c>
      <c r="Z78" s="59">
        <f t="shared" si="10"/>
        <v>2.08</v>
      </c>
      <c r="AA78" s="59" t="str">
        <f>IF(Z78="","",IF(Z78&gt;8,"A",IF(Z78&gt;6,"M/A",IF(Z78&gt;5,"M",IF(Z78&gt;3,"M/B",IF(Z78&gt;1,"B","R"))))))</f>
        <v>B</v>
      </c>
      <c r="AB78" s="75"/>
      <c r="AC78" s="75"/>
      <c r="AD78" s="75"/>
      <c r="AE78" s="75"/>
      <c r="AF78" s="75"/>
    </row>
    <row r="79" spans="1:32" ht="77.5" x14ac:dyDescent="0.35">
      <c r="A79" s="51">
        <f t="shared" si="11"/>
        <v>75</v>
      </c>
      <c r="B79" s="51" t="s">
        <v>860</v>
      </c>
      <c r="C79" s="78" t="s">
        <v>142</v>
      </c>
      <c r="D79" s="62" t="s">
        <v>247</v>
      </c>
      <c r="E79" s="62" t="s">
        <v>248</v>
      </c>
      <c r="F79" s="63" t="s">
        <v>249</v>
      </c>
      <c r="G79" s="68" t="s">
        <v>242</v>
      </c>
      <c r="H79" s="77" t="s">
        <v>144</v>
      </c>
      <c r="I79" s="64" t="s">
        <v>619</v>
      </c>
      <c r="J79" s="62" t="s">
        <v>707</v>
      </c>
      <c r="K79" s="65">
        <v>2</v>
      </c>
      <c r="L79" s="65">
        <v>3</v>
      </c>
      <c r="M79" s="65">
        <v>2</v>
      </c>
      <c r="N79" s="65">
        <v>2</v>
      </c>
      <c r="O79" s="66">
        <f t="shared" si="12"/>
        <v>2.2000000000000002</v>
      </c>
      <c r="P79" s="65">
        <v>2</v>
      </c>
      <c r="Q79" s="65">
        <v>1</v>
      </c>
      <c r="R79" s="65">
        <v>1</v>
      </c>
      <c r="S79" s="66">
        <f t="shared" si="13"/>
        <v>1.4</v>
      </c>
      <c r="T79" s="66">
        <f t="shared" si="14"/>
        <v>3.08</v>
      </c>
      <c r="U79" s="69" t="s">
        <v>484</v>
      </c>
      <c r="V79" s="69" t="s">
        <v>504</v>
      </c>
      <c r="W79" s="62" t="s">
        <v>709</v>
      </c>
      <c r="X79" s="73"/>
      <c r="Y79" s="66">
        <v>1</v>
      </c>
      <c r="Z79" s="59">
        <f t="shared" si="10"/>
        <v>2.08</v>
      </c>
      <c r="AA79" s="59" t="str">
        <f t="shared" si="15"/>
        <v>B</v>
      </c>
      <c r="AB79" s="63"/>
      <c r="AC79" s="63"/>
      <c r="AD79" s="63"/>
      <c r="AE79" s="68"/>
      <c r="AF79" s="68"/>
    </row>
    <row r="80" spans="1:32" ht="237" customHeight="1" x14ac:dyDescent="0.35">
      <c r="A80" s="51">
        <f t="shared" si="11"/>
        <v>76</v>
      </c>
      <c r="B80" s="71" t="s">
        <v>843</v>
      </c>
      <c r="C80" s="78" t="s">
        <v>229</v>
      </c>
      <c r="D80" s="62" t="s">
        <v>233</v>
      </c>
      <c r="E80" s="62" t="s">
        <v>234</v>
      </c>
      <c r="F80" s="63" t="s">
        <v>676</v>
      </c>
      <c r="G80" s="64" t="s">
        <v>677</v>
      </c>
      <c r="H80" s="65" t="s">
        <v>678</v>
      </c>
      <c r="I80" s="64" t="s">
        <v>190</v>
      </c>
      <c r="J80" s="62" t="s">
        <v>679</v>
      </c>
      <c r="K80" s="65">
        <v>2</v>
      </c>
      <c r="L80" s="65">
        <v>3</v>
      </c>
      <c r="M80" s="65">
        <v>1</v>
      </c>
      <c r="N80" s="65">
        <v>2</v>
      </c>
      <c r="O80" s="66">
        <f t="shared" si="12"/>
        <v>1.9</v>
      </c>
      <c r="P80" s="65">
        <v>2</v>
      </c>
      <c r="Q80" s="65">
        <v>1</v>
      </c>
      <c r="R80" s="65">
        <v>2</v>
      </c>
      <c r="S80" s="66">
        <f t="shared" si="13"/>
        <v>1.7</v>
      </c>
      <c r="T80" s="66">
        <f t="shared" si="14"/>
        <v>3.23</v>
      </c>
      <c r="U80" s="69" t="s">
        <v>484</v>
      </c>
      <c r="V80" s="69" t="s">
        <v>680</v>
      </c>
      <c r="W80" s="69" t="s">
        <v>681</v>
      </c>
      <c r="X80" s="62"/>
      <c r="Y80" s="66">
        <v>3</v>
      </c>
      <c r="Z80" s="59">
        <f t="shared" si="10"/>
        <v>1</v>
      </c>
      <c r="AA80" s="59" t="str">
        <f t="shared" si="15"/>
        <v>R</v>
      </c>
      <c r="AB80" s="63"/>
      <c r="AC80" s="63"/>
      <c r="AD80" s="63"/>
      <c r="AE80" s="63"/>
      <c r="AF80" s="63"/>
    </row>
    <row r="81" spans="1:32" ht="351" customHeight="1" x14ac:dyDescent="0.35">
      <c r="A81" s="51">
        <f t="shared" si="11"/>
        <v>77</v>
      </c>
      <c r="B81" s="71" t="s">
        <v>843</v>
      </c>
      <c r="C81" s="78" t="s">
        <v>229</v>
      </c>
      <c r="D81" s="62" t="s">
        <v>235</v>
      </c>
      <c r="E81" s="62" t="s">
        <v>236</v>
      </c>
      <c r="F81" s="63" t="s">
        <v>682</v>
      </c>
      <c r="G81" s="63" t="s">
        <v>683</v>
      </c>
      <c r="H81" s="65" t="s">
        <v>684</v>
      </c>
      <c r="I81" s="64" t="s">
        <v>190</v>
      </c>
      <c r="J81" s="62" t="s">
        <v>685</v>
      </c>
      <c r="K81" s="65">
        <v>2</v>
      </c>
      <c r="L81" s="65">
        <v>3</v>
      </c>
      <c r="M81" s="65">
        <v>1</v>
      </c>
      <c r="N81" s="65">
        <v>2</v>
      </c>
      <c r="O81" s="66">
        <f t="shared" si="12"/>
        <v>1.9</v>
      </c>
      <c r="P81" s="65">
        <v>2</v>
      </c>
      <c r="Q81" s="65">
        <v>1</v>
      </c>
      <c r="R81" s="65">
        <v>2</v>
      </c>
      <c r="S81" s="66">
        <f t="shared" si="13"/>
        <v>1.7</v>
      </c>
      <c r="T81" s="66">
        <f t="shared" si="14"/>
        <v>3.23</v>
      </c>
      <c r="U81" s="69" t="s">
        <v>484</v>
      </c>
      <c r="V81" s="69" t="s">
        <v>669</v>
      </c>
      <c r="W81" s="76" t="s">
        <v>309</v>
      </c>
      <c r="X81" s="73"/>
      <c r="Y81" s="66">
        <v>3</v>
      </c>
      <c r="Z81" s="59">
        <f t="shared" si="10"/>
        <v>1</v>
      </c>
      <c r="AA81" s="59" t="str">
        <f t="shared" si="15"/>
        <v>R</v>
      </c>
      <c r="AB81" s="63"/>
      <c r="AC81" s="63"/>
      <c r="AD81" s="63"/>
      <c r="AE81" s="63"/>
      <c r="AF81" s="63"/>
    </row>
    <row r="82" spans="1:32" ht="207" customHeight="1" x14ac:dyDescent="0.35">
      <c r="A82" s="51">
        <f t="shared" si="11"/>
        <v>78</v>
      </c>
      <c r="B82" s="71" t="s">
        <v>843</v>
      </c>
      <c r="C82" s="78" t="s">
        <v>237</v>
      </c>
      <c r="D82" s="62" t="s">
        <v>238</v>
      </c>
      <c r="E82" s="62" t="s">
        <v>239</v>
      </c>
      <c r="F82" s="63" t="s">
        <v>686</v>
      </c>
      <c r="G82" s="63" t="s">
        <v>687</v>
      </c>
      <c r="H82" s="65" t="s">
        <v>688</v>
      </c>
      <c r="I82" s="64" t="s">
        <v>190</v>
      </c>
      <c r="J82" s="62" t="s">
        <v>689</v>
      </c>
      <c r="K82" s="65">
        <v>2</v>
      </c>
      <c r="L82" s="65">
        <v>3</v>
      </c>
      <c r="M82" s="65">
        <v>2</v>
      </c>
      <c r="N82" s="65">
        <v>1</v>
      </c>
      <c r="O82" s="66">
        <f t="shared" si="12"/>
        <v>1.9</v>
      </c>
      <c r="P82" s="65">
        <v>1</v>
      </c>
      <c r="Q82" s="65">
        <v>1</v>
      </c>
      <c r="R82" s="65">
        <v>1</v>
      </c>
      <c r="S82" s="66">
        <f t="shared" si="13"/>
        <v>1</v>
      </c>
      <c r="T82" s="66">
        <f t="shared" si="14"/>
        <v>1.9</v>
      </c>
      <c r="U82" s="69" t="s">
        <v>484</v>
      </c>
      <c r="V82" s="69"/>
      <c r="W82" s="69" t="s">
        <v>690</v>
      </c>
      <c r="X82" s="62" t="s">
        <v>691</v>
      </c>
      <c r="Y82" s="66">
        <v>2</v>
      </c>
      <c r="Z82" s="59">
        <f t="shared" si="10"/>
        <v>1</v>
      </c>
      <c r="AA82" s="59" t="str">
        <f t="shared" si="15"/>
        <v>R</v>
      </c>
      <c r="AB82" s="63" t="s">
        <v>813</v>
      </c>
      <c r="AC82" s="63" t="s">
        <v>814</v>
      </c>
      <c r="AD82" s="63" t="s">
        <v>230</v>
      </c>
      <c r="AE82" s="63" t="s">
        <v>815</v>
      </c>
      <c r="AF82" s="63" t="s">
        <v>816</v>
      </c>
    </row>
    <row r="83" spans="1:32" ht="183" customHeight="1" x14ac:dyDescent="0.35">
      <c r="A83" s="51">
        <f t="shared" si="11"/>
        <v>79</v>
      </c>
      <c r="B83" s="71" t="s">
        <v>861</v>
      </c>
      <c r="C83" s="78" t="s">
        <v>14</v>
      </c>
      <c r="D83" s="62" t="s">
        <v>240</v>
      </c>
      <c r="E83" s="62" t="s">
        <v>695</v>
      </c>
      <c r="F83" s="63" t="s">
        <v>694</v>
      </c>
      <c r="G83" s="63" t="s">
        <v>696</v>
      </c>
      <c r="H83" s="65" t="s">
        <v>697</v>
      </c>
      <c r="I83" s="64" t="s">
        <v>640</v>
      </c>
      <c r="J83" s="62" t="s">
        <v>698</v>
      </c>
      <c r="K83" s="65">
        <v>2</v>
      </c>
      <c r="L83" s="65">
        <v>3</v>
      </c>
      <c r="M83" s="65">
        <v>1</v>
      </c>
      <c r="N83" s="65">
        <v>3</v>
      </c>
      <c r="O83" s="66">
        <f t="shared" si="12"/>
        <v>2.2000000000000002</v>
      </c>
      <c r="P83" s="65">
        <v>3</v>
      </c>
      <c r="Q83" s="65">
        <v>1</v>
      </c>
      <c r="R83" s="65">
        <v>3</v>
      </c>
      <c r="S83" s="66">
        <f t="shared" si="13"/>
        <v>2.4</v>
      </c>
      <c r="T83" s="66">
        <f t="shared" si="14"/>
        <v>5.28</v>
      </c>
      <c r="U83" s="69" t="s">
        <v>484</v>
      </c>
      <c r="V83" s="69" t="s">
        <v>504</v>
      </c>
      <c r="W83" s="69" t="s">
        <v>699</v>
      </c>
      <c r="X83" s="69"/>
      <c r="Y83" s="66">
        <v>2</v>
      </c>
      <c r="Z83" s="59">
        <f t="shared" si="10"/>
        <v>3.2800000000000002</v>
      </c>
      <c r="AA83" s="59" t="str">
        <f t="shared" si="15"/>
        <v>M/B</v>
      </c>
      <c r="AB83" s="63"/>
      <c r="AC83" s="63"/>
      <c r="AD83" s="63"/>
      <c r="AE83" s="63"/>
      <c r="AF83" s="63"/>
    </row>
    <row r="84" spans="1:32" ht="113.25" customHeight="1" x14ac:dyDescent="0.35">
      <c r="A84" s="51">
        <f t="shared" si="11"/>
        <v>80</v>
      </c>
      <c r="B84" s="71" t="s">
        <v>861</v>
      </c>
      <c r="C84" s="83" t="s">
        <v>112</v>
      </c>
      <c r="D84" s="76" t="s">
        <v>141</v>
      </c>
      <c r="E84" s="76" t="s">
        <v>241</v>
      </c>
      <c r="F84" s="63" t="s">
        <v>817</v>
      </c>
      <c r="G84" s="63" t="s">
        <v>700</v>
      </c>
      <c r="H84" s="65" t="s">
        <v>701</v>
      </c>
      <c r="I84" s="64" t="s">
        <v>190</v>
      </c>
      <c r="J84" s="62" t="s">
        <v>702</v>
      </c>
      <c r="K84" s="65">
        <v>2</v>
      </c>
      <c r="L84" s="65">
        <v>3</v>
      </c>
      <c r="M84" s="65">
        <v>2</v>
      </c>
      <c r="N84" s="65">
        <v>2</v>
      </c>
      <c r="O84" s="66">
        <f t="shared" si="12"/>
        <v>2.2000000000000002</v>
      </c>
      <c r="P84" s="65">
        <v>2</v>
      </c>
      <c r="Q84" s="65">
        <v>1</v>
      </c>
      <c r="R84" s="65">
        <v>2</v>
      </c>
      <c r="S84" s="66">
        <f t="shared" si="13"/>
        <v>1.7</v>
      </c>
      <c r="T84" s="66">
        <f t="shared" si="14"/>
        <v>3.74</v>
      </c>
      <c r="U84" s="69" t="s">
        <v>484</v>
      </c>
      <c r="V84" s="69" t="s">
        <v>703</v>
      </c>
      <c r="W84" s="62" t="s">
        <v>704</v>
      </c>
      <c r="X84" s="62"/>
      <c r="Y84" s="66">
        <v>1</v>
      </c>
      <c r="Z84" s="59">
        <f t="shared" si="10"/>
        <v>2.74</v>
      </c>
      <c r="AA84" s="59" t="str">
        <f t="shared" si="15"/>
        <v>B</v>
      </c>
      <c r="AB84" s="63"/>
      <c r="AC84" s="63"/>
      <c r="AD84" s="63"/>
      <c r="AE84" s="63"/>
      <c r="AF84" s="63"/>
    </row>
    <row r="85" spans="1:32" ht="118.5" customHeight="1" x14ac:dyDescent="0.35">
      <c r="A85" s="51">
        <f t="shared" si="11"/>
        <v>81</v>
      </c>
      <c r="B85" s="71" t="s">
        <v>861</v>
      </c>
      <c r="C85" s="78" t="s">
        <v>112</v>
      </c>
      <c r="D85" s="62" t="s">
        <v>724</v>
      </c>
      <c r="E85" s="62" t="s">
        <v>110</v>
      </c>
      <c r="F85" s="63" t="s">
        <v>666</v>
      </c>
      <c r="G85" s="63" t="s">
        <v>667</v>
      </c>
      <c r="H85" s="65" t="s">
        <v>668</v>
      </c>
      <c r="I85" s="64" t="s">
        <v>190</v>
      </c>
      <c r="J85" s="62" t="s">
        <v>675</v>
      </c>
      <c r="K85" s="65">
        <v>3</v>
      </c>
      <c r="L85" s="65">
        <v>3</v>
      </c>
      <c r="M85" s="65">
        <v>2</v>
      </c>
      <c r="N85" s="65">
        <v>1</v>
      </c>
      <c r="O85" s="66">
        <f t="shared" si="12"/>
        <v>2.1</v>
      </c>
      <c r="P85" s="65">
        <v>1</v>
      </c>
      <c r="Q85" s="65">
        <v>1</v>
      </c>
      <c r="R85" s="65">
        <v>1</v>
      </c>
      <c r="S85" s="66">
        <f t="shared" si="13"/>
        <v>1</v>
      </c>
      <c r="T85" s="66">
        <f t="shared" si="14"/>
        <v>2.1</v>
      </c>
      <c r="U85" s="69" t="s">
        <v>484</v>
      </c>
      <c r="V85" s="69" t="s">
        <v>669</v>
      </c>
      <c r="W85" s="62" t="s">
        <v>670</v>
      </c>
      <c r="X85" s="62" t="s">
        <v>671</v>
      </c>
      <c r="Y85" s="66">
        <v>2</v>
      </c>
      <c r="Z85" s="59">
        <f t="shared" si="10"/>
        <v>1</v>
      </c>
      <c r="AA85" s="59" t="str">
        <f t="shared" si="15"/>
        <v>R</v>
      </c>
      <c r="AB85" s="63"/>
      <c r="AC85" s="63"/>
      <c r="AD85" s="63"/>
      <c r="AE85" s="63"/>
      <c r="AF85" s="63"/>
    </row>
    <row r="86" spans="1:32" ht="77.5" x14ac:dyDescent="0.35">
      <c r="A86" s="51">
        <f t="shared" si="11"/>
        <v>82</v>
      </c>
      <c r="B86" s="71" t="s">
        <v>861</v>
      </c>
      <c r="C86" s="61" t="s">
        <v>14</v>
      </c>
      <c r="D86" s="62" t="s">
        <v>36</v>
      </c>
      <c r="E86" s="81" t="s">
        <v>205</v>
      </c>
      <c r="F86" s="63" t="s">
        <v>617</v>
      </c>
      <c r="G86" s="74" t="s">
        <v>618</v>
      </c>
      <c r="H86" s="84" t="s">
        <v>620</v>
      </c>
      <c r="I86" s="64" t="s">
        <v>619</v>
      </c>
      <c r="J86" s="62" t="s">
        <v>621</v>
      </c>
      <c r="K86" s="65">
        <v>1</v>
      </c>
      <c r="L86" s="65">
        <v>3</v>
      </c>
      <c r="M86" s="65">
        <v>3</v>
      </c>
      <c r="N86" s="65">
        <v>1</v>
      </c>
      <c r="O86" s="66">
        <f t="shared" si="12"/>
        <v>2</v>
      </c>
      <c r="P86" s="65">
        <v>1</v>
      </c>
      <c r="Q86" s="65">
        <v>1</v>
      </c>
      <c r="R86" s="65">
        <v>2</v>
      </c>
      <c r="S86" s="66">
        <f t="shared" si="13"/>
        <v>1.3</v>
      </c>
      <c r="T86" s="66">
        <f t="shared" si="14"/>
        <v>2.6</v>
      </c>
      <c r="U86" s="69" t="s">
        <v>484</v>
      </c>
      <c r="V86" s="69" t="s">
        <v>622</v>
      </c>
      <c r="W86" s="69" t="s">
        <v>623</v>
      </c>
      <c r="X86" s="69" t="s">
        <v>627</v>
      </c>
      <c r="Y86" s="66">
        <v>1</v>
      </c>
      <c r="Z86" s="59">
        <f t="shared" si="10"/>
        <v>1.6</v>
      </c>
      <c r="AA86" s="59" t="str">
        <f t="shared" si="15"/>
        <v>B</v>
      </c>
      <c r="AB86" s="63" t="s">
        <v>818</v>
      </c>
      <c r="AC86" s="63" t="s">
        <v>819</v>
      </c>
      <c r="AD86" s="63" t="s">
        <v>189</v>
      </c>
      <c r="AE86" s="63" t="s">
        <v>820</v>
      </c>
      <c r="AF86" s="63" t="s">
        <v>287</v>
      </c>
    </row>
    <row r="87" spans="1:32" ht="77.5" x14ac:dyDescent="0.35">
      <c r="A87" s="51">
        <f t="shared" si="11"/>
        <v>83</v>
      </c>
      <c r="B87" s="71" t="s">
        <v>861</v>
      </c>
      <c r="C87" s="61" t="s">
        <v>14</v>
      </c>
      <c r="D87" s="62" t="s">
        <v>36</v>
      </c>
      <c r="E87" s="81" t="s">
        <v>93</v>
      </c>
      <c r="F87" s="63" t="s">
        <v>624</v>
      </c>
      <c r="G87" s="74" t="s">
        <v>618</v>
      </c>
      <c r="H87" s="82" t="s">
        <v>133</v>
      </c>
      <c r="I87" s="64" t="s">
        <v>619</v>
      </c>
      <c r="J87" s="62" t="s">
        <v>621</v>
      </c>
      <c r="K87" s="65">
        <v>1</v>
      </c>
      <c r="L87" s="65">
        <v>3</v>
      </c>
      <c r="M87" s="65">
        <v>3</v>
      </c>
      <c r="N87" s="65">
        <v>1</v>
      </c>
      <c r="O87" s="66">
        <f t="shared" si="12"/>
        <v>2</v>
      </c>
      <c r="P87" s="65">
        <v>1</v>
      </c>
      <c r="Q87" s="65">
        <v>1</v>
      </c>
      <c r="R87" s="65">
        <v>2</v>
      </c>
      <c r="S87" s="66">
        <f t="shared" si="13"/>
        <v>1.3</v>
      </c>
      <c r="T87" s="66">
        <f t="shared" si="14"/>
        <v>2.6</v>
      </c>
      <c r="U87" s="69" t="s">
        <v>484</v>
      </c>
      <c r="V87" s="69" t="s">
        <v>625</v>
      </c>
      <c r="W87" s="69" t="s">
        <v>626</v>
      </c>
      <c r="X87" s="62" t="s">
        <v>628</v>
      </c>
      <c r="Y87" s="66">
        <v>1</v>
      </c>
      <c r="Z87" s="59">
        <f t="shared" si="10"/>
        <v>1.6</v>
      </c>
      <c r="AA87" s="59" t="str">
        <f t="shared" si="15"/>
        <v>B</v>
      </c>
      <c r="AB87" s="63"/>
      <c r="AC87" s="63"/>
      <c r="AD87" s="63"/>
      <c r="AE87" s="63"/>
      <c r="AF87" s="63"/>
    </row>
    <row r="88" spans="1:32" ht="77.5" x14ac:dyDescent="0.35">
      <c r="A88" s="51">
        <f t="shared" si="11"/>
        <v>84</v>
      </c>
      <c r="B88" s="71" t="s">
        <v>861</v>
      </c>
      <c r="C88" s="61" t="s">
        <v>14</v>
      </c>
      <c r="D88" s="62" t="s">
        <v>36</v>
      </c>
      <c r="E88" s="62" t="s">
        <v>207</v>
      </c>
      <c r="F88" s="63" t="s">
        <v>629</v>
      </c>
      <c r="G88" s="74" t="s">
        <v>618</v>
      </c>
      <c r="H88" s="82" t="s">
        <v>206</v>
      </c>
      <c r="I88" s="64" t="s">
        <v>619</v>
      </c>
      <c r="J88" s="62" t="s">
        <v>621</v>
      </c>
      <c r="K88" s="65">
        <v>1</v>
      </c>
      <c r="L88" s="65">
        <v>3</v>
      </c>
      <c r="M88" s="65">
        <v>3</v>
      </c>
      <c r="N88" s="65">
        <v>1</v>
      </c>
      <c r="O88" s="66">
        <f t="shared" si="12"/>
        <v>2</v>
      </c>
      <c r="P88" s="65">
        <v>1</v>
      </c>
      <c r="Q88" s="65">
        <v>1</v>
      </c>
      <c r="R88" s="65">
        <v>2</v>
      </c>
      <c r="S88" s="66">
        <f t="shared" si="13"/>
        <v>1.3</v>
      </c>
      <c r="T88" s="66">
        <f t="shared" si="14"/>
        <v>2.6</v>
      </c>
      <c r="U88" s="69" t="s">
        <v>484</v>
      </c>
      <c r="V88" s="69" t="s">
        <v>633</v>
      </c>
      <c r="W88" s="62" t="s">
        <v>630</v>
      </c>
      <c r="X88" s="62" t="s">
        <v>628</v>
      </c>
      <c r="Y88" s="66">
        <v>1</v>
      </c>
      <c r="Z88" s="59">
        <f t="shared" si="10"/>
        <v>1.6</v>
      </c>
      <c r="AA88" s="59" t="str">
        <f t="shared" si="15"/>
        <v>B</v>
      </c>
      <c r="AB88" s="63"/>
      <c r="AC88" s="63"/>
      <c r="AD88" s="63"/>
      <c r="AE88" s="63"/>
      <c r="AF88" s="63"/>
    </row>
    <row r="89" spans="1:32" ht="77.5" x14ac:dyDescent="0.35">
      <c r="A89" s="51">
        <f t="shared" si="11"/>
        <v>85</v>
      </c>
      <c r="B89" s="71" t="s">
        <v>861</v>
      </c>
      <c r="C89" s="61" t="s">
        <v>14</v>
      </c>
      <c r="D89" s="62" t="s">
        <v>36</v>
      </c>
      <c r="E89" s="62" t="s">
        <v>208</v>
      </c>
      <c r="F89" s="63" t="s">
        <v>311</v>
      </c>
      <c r="G89" s="74" t="s">
        <v>618</v>
      </c>
      <c r="H89" s="82" t="s">
        <v>209</v>
      </c>
      <c r="I89" s="64" t="s">
        <v>619</v>
      </c>
      <c r="J89" s="62" t="s">
        <v>621</v>
      </c>
      <c r="K89" s="65">
        <v>2</v>
      </c>
      <c r="L89" s="65">
        <v>3</v>
      </c>
      <c r="M89" s="65">
        <v>3</v>
      </c>
      <c r="N89" s="65">
        <v>1</v>
      </c>
      <c r="O89" s="66">
        <f t="shared" si="12"/>
        <v>2.2000000000000002</v>
      </c>
      <c r="P89" s="65">
        <v>1</v>
      </c>
      <c r="Q89" s="65">
        <v>1</v>
      </c>
      <c r="R89" s="65">
        <v>2</v>
      </c>
      <c r="S89" s="66">
        <f t="shared" si="13"/>
        <v>1.3</v>
      </c>
      <c r="T89" s="66">
        <f t="shared" si="14"/>
        <v>2.8600000000000003</v>
      </c>
      <c r="U89" s="69" t="s">
        <v>484</v>
      </c>
      <c r="V89" s="69" t="s">
        <v>633</v>
      </c>
      <c r="W89" s="62" t="s">
        <v>305</v>
      </c>
      <c r="X89" s="62" t="s">
        <v>628</v>
      </c>
      <c r="Y89" s="66">
        <v>1</v>
      </c>
      <c r="Z89" s="59">
        <f t="shared" si="10"/>
        <v>1.8600000000000003</v>
      </c>
      <c r="AA89" s="59" t="str">
        <f t="shared" si="15"/>
        <v>B</v>
      </c>
      <c r="AB89" s="63"/>
      <c r="AC89" s="63"/>
      <c r="AD89" s="63"/>
      <c r="AE89" s="63"/>
      <c r="AF89" s="63"/>
    </row>
    <row r="90" spans="1:32" ht="74.25" customHeight="1" x14ac:dyDescent="0.35">
      <c r="A90" s="51">
        <f t="shared" si="11"/>
        <v>86</v>
      </c>
      <c r="B90" s="71" t="s">
        <v>861</v>
      </c>
      <c r="C90" s="61" t="s">
        <v>14</v>
      </c>
      <c r="D90" s="62" t="s">
        <v>36</v>
      </c>
      <c r="E90" s="62" t="s">
        <v>210</v>
      </c>
      <c r="F90" s="63" t="s">
        <v>306</v>
      </c>
      <c r="G90" s="74" t="s">
        <v>618</v>
      </c>
      <c r="H90" s="82" t="s">
        <v>631</v>
      </c>
      <c r="I90" s="64" t="s">
        <v>619</v>
      </c>
      <c r="J90" s="62" t="s">
        <v>621</v>
      </c>
      <c r="K90" s="65">
        <v>2</v>
      </c>
      <c r="L90" s="65">
        <v>3</v>
      </c>
      <c r="M90" s="65">
        <v>3</v>
      </c>
      <c r="N90" s="65">
        <v>1</v>
      </c>
      <c r="O90" s="66">
        <f t="shared" si="12"/>
        <v>2.2000000000000002</v>
      </c>
      <c r="P90" s="65">
        <v>1</v>
      </c>
      <c r="Q90" s="65">
        <v>1</v>
      </c>
      <c r="R90" s="65">
        <v>1</v>
      </c>
      <c r="S90" s="66">
        <f t="shared" si="13"/>
        <v>1</v>
      </c>
      <c r="T90" s="66">
        <f t="shared" si="14"/>
        <v>2.2000000000000002</v>
      </c>
      <c r="U90" s="69" t="s">
        <v>484</v>
      </c>
      <c r="V90" s="69" t="s">
        <v>633</v>
      </c>
      <c r="W90" s="73"/>
      <c r="X90" s="62" t="s">
        <v>628</v>
      </c>
      <c r="Y90" s="66">
        <v>1</v>
      </c>
      <c r="Z90" s="59">
        <f t="shared" si="10"/>
        <v>1.2000000000000002</v>
      </c>
      <c r="AA90" s="59" t="str">
        <f t="shared" si="15"/>
        <v>B</v>
      </c>
      <c r="AB90" s="63"/>
      <c r="AC90" s="63"/>
      <c r="AD90" s="63"/>
      <c r="AE90" s="63"/>
      <c r="AF90" s="63"/>
    </row>
    <row r="91" spans="1:32" ht="114" customHeight="1" x14ac:dyDescent="0.35">
      <c r="A91" s="51">
        <f t="shared" si="11"/>
        <v>87</v>
      </c>
      <c r="B91" s="71" t="s">
        <v>861</v>
      </c>
      <c r="C91" s="61" t="s">
        <v>14</v>
      </c>
      <c r="D91" s="62" t="s">
        <v>149</v>
      </c>
      <c r="E91" s="62" t="s">
        <v>211</v>
      </c>
      <c r="F91" s="63" t="s">
        <v>634</v>
      </c>
      <c r="G91" s="62" t="s">
        <v>312</v>
      </c>
      <c r="H91" s="77" t="s">
        <v>133</v>
      </c>
      <c r="I91" s="64" t="s">
        <v>190</v>
      </c>
      <c r="J91" s="62" t="s">
        <v>635</v>
      </c>
      <c r="K91" s="65">
        <v>2</v>
      </c>
      <c r="L91" s="65">
        <v>3</v>
      </c>
      <c r="M91" s="65">
        <v>1</v>
      </c>
      <c r="N91" s="65">
        <v>1</v>
      </c>
      <c r="O91" s="66">
        <f t="shared" si="12"/>
        <v>1.6</v>
      </c>
      <c r="P91" s="65">
        <v>1</v>
      </c>
      <c r="Q91" s="65">
        <v>1</v>
      </c>
      <c r="R91" s="65">
        <v>3</v>
      </c>
      <c r="S91" s="66">
        <f t="shared" si="13"/>
        <v>1.6</v>
      </c>
      <c r="T91" s="66">
        <f t="shared" si="14"/>
        <v>2.5600000000000005</v>
      </c>
      <c r="U91" s="69" t="s">
        <v>484</v>
      </c>
      <c r="V91" s="69" t="s">
        <v>636</v>
      </c>
      <c r="W91" s="62" t="s">
        <v>307</v>
      </c>
      <c r="X91" s="69" t="s">
        <v>637</v>
      </c>
      <c r="Y91" s="66">
        <v>1</v>
      </c>
      <c r="Z91" s="59">
        <f t="shared" si="10"/>
        <v>1.5600000000000005</v>
      </c>
      <c r="AA91" s="59" t="str">
        <f t="shared" si="15"/>
        <v>B</v>
      </c>
      <c r="AB91" s="63"/>
      <c r="AC91" s="63"/>
      <c r="AD91" s="63"/>
      <c r="AE91" s="63"/>
      <c r="AF91" s="63"/>
    </row>
    <row r="92" spans="1:32" ht="134.25" customHeight="1" x14ac:dyDescent="0.35">
      <c r="A92" s="51">
        <f t="shared" si="11"/>
        <v>88</v>
      </c>
      <c r="B92" s="71" t="s">
        <v>861</v>
      </c>
      <c r="C92" s="61" t="s">
        <v>112</v>
      </c>
      <c r="D92" s="81" t="s">
        <v>145</v>
      </c>
      <c r="E92" s="81" t="s">
        <v>212</v>
      </c>
      <c r="F92" s="63" t="s">
        <v>643</v>
      </c>
      <c r="G92" s="63" t="s">
        <v>638</v>
      </c>
      <c r="H92" s="65" t="s">
        <v>639</v>
      </c>
      <c r="I92" s="64" t="s">
        <v>640</v>
      </c>
      <c r="J92" s="62" t="s">
        <v>641</v>
      </c>
      <c r="K92" s="65">
        <v>2</v>
      </c>
      <c r="L92" s="65">
        <v>3</v>
      </c>
      <c r="M92" s="65">
        <v>1</v>
      </c>
      <c r="N92" s="65">
        <v>2</v>
      </c>
      <c r="O92" s="66">
        <f t="shared" si="12"/>
        <v>1.9</v>
      </c>
      <c r="P92" s="65">
        <v>2</v>
      </c>
      <c r="Q92" s="65">
        <v>1</v>
      </c>
      <c r="R92" s="65">
        <v>2</v>
      </c>
      <c r="S92" s="66">
        <f t="shared" si="13"/>
        <v>1.7</v>
      </c>
      <c r="T92" s="66">
        <f t="shared" si="14"/>
        <v>3.23</v>
      </c>
      <c r="U92" s="69" t="s">
        <v>484</v>
      </c>
      <c r="V92" s="69"/>
      <c r="W92" s="69" t="s">
        <v>642</v>
      </c>
      <c r="X92" s="69"/>
      <c r="Y92" s="66">
        <v>1</v>
      </c>
      <c r="Z92" s="59">
        <f t="shared" si="10"/>
        <v>2.23</v>
      </c>
      <c r="AA92" s="59" t="str">
        <f t="shared" si="15"/>
        <v>B</v>
      </c>
      <c r="AB92" s="63"/>
      <c r="AC92" s="63"/>
      <c r="AD92" s="63"/>
      <c r="AE92" s="63"/>
      <c r="AF92" s="63"/>
    </row>
    <row r="93" spans="1:32" ht="177" customHeight="1" x14ac:dyDescent="0.35">
      <c r="A93" s="51">
        <f t="shared" si="11"/>
        <v>89</v>
      </c>
      <c r="B93" s="71" t="s">
        <v>861</v>
      </c>
      <c r="C93" s="53" t="s">
        <v>14</v>
      </c>
      <c r="D93" s="54" t="s">
        <v>147</v>
      </c>
      <c r="E93" s="54" t="s">
        <v>94</v>
      </c>
      <c r="F93" s="55" t="s">
        <v>649</v>
      </c>
      <c r="G93" s="55" t="s">
        <v>217</v>
      </c>
      <c r="H93" s="57" t="s">
        <v>157</v>
      </c>
      <c r="I93" s="64" t="s">
        <v>534</v>
      </c>
      <c r="J93" s="69" t="s">
        <v>692</v>
      </c>
      <c r="K93" s="65">
        <v>1</v>
      </c>
      <c r="L93" s="65">
        <v>3</v>
      </c>
      <c r="M93" s="65">
        <v>3</v>
      </c>
      <c r="N93" s="65">
        <v>3</v>
      </c>
      <c r="O93" s="66">
        <f t="shared" si="12"/>
        <v>2.6</v>
      </c>
      <c r="P93" s="65">
        <v>3</v>
      </c>
      <c r="Q93" s="65">
        <v>1</v>
      </c>
      <c r="R93" s="65">
        <v>3</v>
      </c>
      <c r="S93" s="66">
        <f t="shared" si="13"/>
        <v>2.4</v>
      </c>
      <c r="T93" s="66">
        <f t="shared" si="14"/>
        <v>6.24</v>
      </c>
      <c r="U93" s="69" t="s">
        <v>484</v>
      </c>
      <c r="V93" s="69" t="s">
        <v>650</v>
      </c>
      <c r="W93" s="69" t="s">
        <v>651</v>
      </c>
      <c r="X93" s="69" t="s">
        <v>827</v>
      </c>
      <c r="Y93" s="66">
        <v>4</v>
      </c>
      <c r="Z93" s="59">
        <f t="shared" si="10"/>
        <v>2.2400000000000002</v>
      </c>
      <c r="AA93" s="59" t="str">
        <f t="shared" si="15"/>
        <v>B</v>
      </c>
      <c r="AB93" s="63" t="s">
        <v>956</v>
      </c>
      <c r="AC93" s="63" t="s">
        <v>957</v>
      </c>
      <c r="AD93" s="63" t="s">
        <v>955</v>
      </c>
      <c r="AE93" s="63" t="s">
        <v>825</v>
      </c>
      <c r="AF93" s="63" t="s">
        <v>926</v>
      </c>
    </row>
    <row r="94" spans="1:32" ht="366" customHeight="1" x14ac:dyDescent="0.35">
      <c r="A94" s="51">
        <f t="shared" si="11"/>
        <v>90</v>
      </c>
      <c r="B94" s="71" t="s">
        <v>861</v>
      </c>
      <c r="C94" s="61" t="s">
        <v>14</v>
      </c>
      <c r="D94" s="62" t="s">
        <v>147</v>
      </c>
      <c r="E94" s="81" t="s">
        <v>148</v>
      </c>
      <c r="F94" s="74" t="s">
        <v>652</v>
      </c>
      <c r="G94" s="63" t="s">
        <v>653</v>
      </c>
      <c r="H94" s="65" t="s">
        <v>98</v>
      </c>
      <c r="I94" s="64" t="s">
        <v>534</v>
      </c>
      <c r="J94" s="69" t="s">
        <v>693</v>
      </c>
      <c r="K94" s="65">
        <v>2</v>
      </c>
      <c r="L94" s="65">
        <v>3</v>
      </c>
      <c r="M94" s="65">
        <v>1</v>
      </c>
      <c r="N94" s="65">
        <v>3</v>
      </c>
      <c r="O94" s="66">
        <f t="shared" si="12"/>
        <v>2.2000000000000002</v>
      </c>
      <c r="P94" s="65">
        <v>3</v>
      </c>
      <c r="Q94" s="65">
        <v>1</v>
      </c>
      <c r="R94" s="65">
        <v>3</v>
      </c>
      <c r="S94" s="66">
        <f t="shared" si="13"/>
        <v>2.4</v>
      </c>
      <c r="T94" s="66">
        <f t="shared" si="14"/>
        <v>5.28</v>
      </c>
      <c r="U94" s="69" t="s">
        <v>484</v>
      </c>
      <c r="V94" s="69" t="s">
        <v>654</v>
      </c>
      <c r="W94" s="69" t="s">
        <v>655</v>
      </c>
      <c r="X94" s="69" t="s">
        <v>656</v>
      </c>
      <c r="Y94" s="66">
        <v>4</v>
      </c>
      <c r="Z94" s="59">
        <f t="shared" si="10"/>
        <v>1.2800000000000002</v>
      </c>
      <c r="AA94" s="59" t="str">
        <f t="shared" si="15"/>
        <v>B</v>
      </c>
      <c r="AB94" s="63"/>
      <c r="AC94" s="63"/>
      <c r="AD94" s="63"/>
      <c r="AE94" s="63"/>
      <c r="AF94" s="63"/>
    </row>
    <row r="95" spans="1:32" ht="333.75" customHeight="1" x14ac:dyDescent="0.35">
      <c r="A95" s="51">
        <f t="shared" si="11"/>
        <v>91</v>
      </c>
      <c r="B95" s="71" t="s">
        <v>861</v>
      </c>
      <c r="C95" s="61" t="s">
        <v>14</v>
      </c>
      <c r="D95" s="62" t="s">
        <v>147</v>
      </c>
      <c r="E95" s="81" t="s">
        <v>218</v>
      </c>
      <c r="F95" s="63" t="s">
        <v>657</v>
      </c>
      <c r="G95" s="63" t="s">
        <v>658</v>
      </c>
      <c r="H95" s="65" t="s">
        <v>98</v>
      </c>
      <c r="I95" s="64" t="s">
        <v>534</v>
      </c>
      <c r="J95" s="69" t="s">
        <v>693</v>
      </c>
      <c r="K95" s="65">
        <v>2</v>
      </c>
      <c r="L95" s="65">
        <v>3</v>
      </c>
      <c r="M95" s="65">
        <v>1</v>
      </c>
      <c r="N95" s="65">
        <v>2</v>
      </c>
      <c r="O95" s="66">
        <f t="shared" si="12"/>
        <v>1.9</v>
      </c>
      <c r="P95" s="65">
        <v>2</v>
      </c>
      <c r="Q95" s="65">
        <v>1</v>
      </c>
      <c r="R95" s="65">
        <v>3</v>
      </c>
      <c r="S95" s="66">
        <f t="shared" si="13"/>
        <v>2</v>
      </c>
      <c r="T95" s="66">
        <f t="shared" si="14"/>
        <v>3.8</v>
      </c>
      <c r="U95" s="69" t="s">
        <v>484</v>
      </c>
      <c r="V95" s="69" t="s">
        <v>654</v>
      </c>
      <c r="W95" s="69" t="s">
        <v>655</v>
      </c>
      <c r="X95" s="69" t="s">
        <v>656</v>
      </c>
      <c r="Y95" s="66">
        <v>3</v>
      </c>
      <c r="Z95" s="59">
        <f t="shared" si="10"/>
        <v>1</v>
      </c>
      <c r="AA95" s="59" t="str">
        <f t="shared" si="15"/>
        <v>R</v>
      </c>
      <c r="AB95" s="63"/>
      <c r="AC95" s="63"/>
      <c r="AD95" s="63"/>
      <c r="AE95" s="63"/>
      <c r="AF95" s="63"/>
    </row>
    <row r="96" spans="1:32" ht="409.5" customHeight="1" x14ac:dyDescent="0.35">
      <c r="A96" s="51">
        <f t="shared" si="11"/>
        <v>92</v>
      </c>
      <c r="B96" s="71" t="s">
        <v>861</v>
      </c>
      <c r="C96" s="61" t="s">
        <v>14</v>
      </c>
      <c r="D96" s="62" t="s">
        <v>147</v>
      </c>
      <c r="E96" s="81" t="s">
        <v>219</v>
      </c>
      <c r="F96" s="63" t="s">
        <v>659</v>
      </c>
      <c r="G96" s="63" t="s">
        <v>660</v>
      </c>
      <c r="H96" s="65" t="s">
        <v>98</v>
      </c>
      <c r="I96" s="64" t="s">
        <v>534</v>
      </c>
      <c r="J96" s="69" t="s">
        <v>693</v>
      </c>
      <c r="K96" s="65">
        <v>2</v>
      </c>
      <c r="L96" s="65">
        <v>3</v>
      </c>
      <c r="M96" s="65">
        <v>1</v>
      </c>
      <c r="N96" s="65">
        <v>3</v>
      </c>
      <c r="O96" s="66">
        <f t="shared" si="12"/>
        <v>2.2000000000000002</v>
      </c>
      <c r="P96" s="65">
        <v>3</v>
      </c>
      <c r="Q96" s="65">
        <v>1</v>
      </c>
      <c r="R96" s="65">
        <v>3</v>
      </c>
      <c r="S96" s="66">
        <f t="shared" si="13"/>
        <v>2.4</v>
      </c>
      <c r="T96" s="66">
        <f t="shared" si="14"/>
        <v>5.28</v>
      </c>
      <c r="U96" s="69" t="s">
        <v>484</v>
      </c>
      <c r="V96" s="69" t="s">
        <v>661</v>
      </c>
      <c r="W96" s="69" t="s">
        <v>655</v>
      </c>
      <c r="X96" s="69" t="s">
        <v>656</v>
      </c>
      <c r="Y96" s="66">
        <v>4</v>
      </c>
      <c r="Z96" s="59">
        <f t="shared" si="10"/>
        <v>1.2800000000000002</v>
      </c>
      <c r="AA96" s="59" t="str">
        <f t="shared" si="15"/>
        <v>B</v>
      </c>
      <c r="AB96" s="63"/>
      <c r="AC96" s="63"/>
      <c r="AD96" s="63"/>
      <c r="AE96" s="63"/>
      <c r="AF96" s="63"/>
    </row>
    <row r="97" spans="1:32" ht="225.75" customHeight="1" x14ac:dyDescent="0.35">
      <c r="A97" s="51">
        <f t="shared" si="11"/>
        <v>93</v>
      </c>
      <c r="B97" s="71" t="s">
        <v>861</v>
      </c>
      <c r="C97" s="61" t="s">
        <v>14</v>
      </c>
      <c r="D97" s="62" t="s">
        <v>147</v>
      </c>
      <c r="E97" s="81" t="s">
        <v>95</v>
      </c>
      <c r="F97" s="63" t="s">
        <v>662</v>
      </c>
      <c r="G97" s="63" t="s">
        <v>663</v>
      </c>
      <c r="H97" s="65" t="s">
        <v>294</v>
      </c>
      <c r="I97" s="64" t="s">
        <v>534</v>
      </c>
      <c r="J97" s="69" t="s">
        <v>693</v>
      </c>
      <c r="K97" s="65">
        <v>2</v>
      </c>
      <c r="L97" s="65">
        <v>3</v>
      </c>
      <c r="M97" s="65">
        <v>1</v>
      </c>
      <c r="N97" s="65">
        <v>2</v>
      </c>
      <c r="O97" s="66">
        <f t="shared" si="12"/>
        <v>1.9</v>
      </c>
      <c r="P97" s="65">
        <v>2</v>
      </c>
      <c r="Q97" s="65">
        <v>1</v>
      </c>
      <c r="R97" s="65">
        <v>3</v>
      </c>
      <c r="S97" s="66">
        <f t="shared" ref="S97:S103" si="16">((P97*$P$2)+(Q97*$Q$2)+(R97*$R$2))/$S$2</f>
        <v>2</v>
      </c>
      <c r="T97" s="66">
        <f t="shared" ref="T97:T103" si="17">O97*S97</f>
        <v>3.8</v>
      </c>
      <c r="U97" s="69" t="s">
        <v>484</v>
      </c>
      <c r="V97" s="69" t="s">
        <v>664</v>
      </c>
      <c r="W97" s="69" t="s">
        <v>665</v>
      </c>
      <c r="X97" s="69" t="s">
        <v>656</v>
      </c>
      <c r="Y97" s="66">
        <v>4</v>
      </c>
      <c r="Z97" s="59">
        <f t="shared" si="10"/>
        <v>1</v>
      </c>
      <c r="AA97" s="59" t="str">
        <f t="shared" si="15"/>
        <v>R</v>
      </c>
      <c r="AB97" s="63"/>
      <c r="AC97" s="63"/>
      <c r="AD97" s="63"/>
      <c r="AE97" s="63"/>
      <c r="AF97" s="63"/>
    </row>
    <row r="98" spans="1:32" ht="149.25" customHeight="1" x14ac:dyDescent="0.35">
      <c r="A98" s="51">
        <f t="shared" si="11"/>
        <v>94</v>
      </c>
      <c r="B98" s="71" t="s">
        <v>843</v>
      </c>
      <c r="C98" s="71" t="s">
        <v>112</v>
      </c>
      <c r="D98" s="62" t="s">
        <v>231</v>
      </c>
      <c r="E98" s="62" t="s">
        <v>232</v>
      </c>
      <c r="F98" s="63" t="s">
        <v>672</v>
      </c>
      <c r="G98" s="63" t="s">
        <v>673</v>
      </c>
      <c r="H98" s="65" t="s">
        <v>674</v>
      </c>
      <c r="I98" s="64" t="s">
        <v>619</v>
      </c>
      <c r="J98" s="62" t="s">
        <v>621</v>
      </c>
      <c r="K98" s="65">
        <v>2</v>
      </c>
      <c r="L98" s="65">
        <v>3</v>
      </c>
      <c r="M98" s="65">
        <v>1</v>
      </c>
      <c r="N98" s="65">
        <v>1</v>
      </c>
      <c r="O98" s="66">
        <f t="shared" si="12"/>
        <v>1.6</v>
      </c>
      <c r="P98" s="65">
        <v>1</v>
      </c>
      <c r="Q98" s="65">
        <v>1</v>
      </c>
      <c r="R98" s="65">
        <v>1</v>
      </c>
      <c r="S98" s="66">
        <f t="shared" si="16"/>
        <v>1</v>
      </c>
      <c r="T98" s="66">
        <f t="shared" si="17"/>
        <v>1.6</v>
      </c>
      <c r="U98" s="69" t="s">
        <v>484</v>
      </c>
      <c r="V98" s="69"/>
      <c r="W98" s="73"/>
      <c r="X98" s="69"/>
      <c r="Y98" s="66">
        <v>2</v>
      </c>
      <c r="Z98" s="59">
        <f t="shared" si="10"/>
        <v>1</v>
      </c>
      <c r="AA98" s="59" t="str">
        <f t="shared" si="15"/>
        <v>R</v>
      </c>
      <c r="AB98" s="63"/>
      <c r="AC98" s="63"/>
      <c r="AD98" s="63"/>
      <c r="AE98" s="63"/>
      <c r="AF98" s="63"/>
    </row>
    <row r="99" spans="1:32" ht="372.75" customHeight="1" x14ac:dyDescent="0.35">
      <c r="A99" s="51">
        <f t="shared" si="11"/>
        <v>95</v>
      </c>
      <c r="B99" s="71" t="s">
        <v>861</v>
      </c>
      <c r="C99" s="53" t="s">
        <v>14</v>
      </c>
      <c r="D99" s="54" t="s">
        <v>251</v>
      </c>
      <c r="E99" s="54" t="s">
        <v>711</v>
      </c>
      <c r="F99" s="55" t="s">
        <v>710</v>
      </c>
      <c r="G99" s="85" t="s">
        <v>713</v>
      </c>
      <c r="H99" s="65" t="s">
        <v>712</v>
      </c>
      <c r="I99" s="64" t="s">
        <v>534</v>
      </c>
      <c r="J99" s="69" t="s">
        <v>693</v>
      </c>
      <c r="K99" s="65">
        <v>2</v>
      </c>
      <c r="L99" s="65">
        <v>3</v>
      </c>
      <c r="M99" s="65">
        <v>1</v>
      </c>
      <c r="N99" s="65">
        <v>3</v>
      </c>
      <c r="O99" s="66">
        <f t="shared" ref="O99:O108" si="18">((K99*$K$2)+(L99*$L$2)+(M99*$M$2)+(N99*$N$2))/$O$2</f>
        <v>2.2000000000000002</v>
      </c>
      <c r="P99" s="65">
        <v>3</v>
      </c>
      <c r="Q99" s="65">
        <v>1</v>
      </c>
      <c r="R99" s="65">
        <v>3</v>
      </c>
      <c r="S99" s="66">
        <f t="shared" si="16"/>
        <v>2.4</v>
      </c>
      <c r="T99" s="66">
        <f t="shared" si="17"/>
        <v>5.28</v>
      </c>
      <c r="U99" s="69" t="s">
        <v>484</v>
      </c>
      <c r="V99" s="69" t="s">
        <v>661</v>
      </c>
      <c r="W99" s="69" t="s">
        <v>655</v>
      </c>
      <c r="X99" s="69" t="s">
        <v>656</v>
      </c>
      <c r="Y99" s="66">
        <v>4</v>
      </c>
      <c r="Z99" s="59">
        <f t="shared" si="10"/>
        <v>1.2800000000000002</v>
      </c>
      <c r="AA99" s="59" t="str">
        <f t="shared" ref="AA99:AA108" si="19">IF(Z99="","",IF(Z99&gt;8,"A",IF(Z99&gt;6,"M/A",IF(Z99&gt;5,"M",IF(Z99&gt;3,"M/B",IF(Z99&gt;1,"B","R"))))))</f>
        <v>B</v>
      </c>
      <c r="AB99" s="63"/>
      <c r="AC99" s="63"/>
      <c r="AD99" s="63"/>
      <c r="AE99" s="63"/>
      <c r="AF99" s="63"/>
    </row>
    <row r="100" spans="1:32" ht="390.75" customHeight="1" x14ac:dyDescent="0.35">
      <c r="A100" s="51">
        <f t="shared" si="11"/>
        <v>96</v>
      </c>
      <c r="B100" s="71" t="s">
        <v>861</v>
      </c>
      <c r="C100" s="61" t="s">
        <v>14</v>
      </c>
      <c r="D100" s="62" t="s">
        <v>252</v>
      </c>
      <c r="E100" s="54" t="s">
        <v>711</v>
      </c>
      <c r="F100" s="55" t="s">
        <v>714</v>
      </c>
      <c r="G100" s="85" t="s">
        <v>713</v>
      </c>
      <c r="H100" s="65" t="s">
        <v>712</v>
      </c>
      <c r="I100" s="64" t="s">
        <v>534</v>
      </c>
      <c r="J100" s="69" t="s">
        <v>693</v>
      </c>
      <c r="K100" s="65">
        <v>2</v>
      </c>
      <c r="L100" s="65">
        <v>3</v>
      </c>
      <c r="M100" s="65">
        <v>1</v>
      </c>
      <c r="N100" s="65">
        <v>3</v>
      </c>
      <c r="O100" s="66">
        <f t="shared" si="18"/>
        <v>2.2000000000000002</v>
      </c>
      <c r="P100" s="65">
        <v>3</v>
      </c>
      <c r="Q100" s="65">
        <v>1</v>
      </c>
      <c r="R100" s="65">
        <v>3</v>
      </c>
      <c r="S100" s="66">
        <f t="shared" si="16"/>
        <v>2.4</v>
      </c>
      <c r="T100" s="66">
        <f t="shared" si="17"/>
        <v>5.28</v>
      </c>
      <c r="U100" s="69" t="s">
        <v>484</v>
      </c>
      <c r="V100" s="69" t="s">
        <v>722</v>
      </c>
      <c r="W100" s="69" t="s">
        <v>655</v>
      </c>
      <c r="X100" s="69" t="s">
        <v>656</v>
      </c>
      <c r="Y100" s="66">
        <v>4</v>
      </c>
      <c r="Z100" s="59">
        <f t="shared" si="10"/>
        <v>1.2800000000000002</v>
      </c>
      <c r="AA100" s="59" t="str">
        <f t="shared" si="19"/>
        <v>B</v>
      </c>
      <c r="AB100" s="63"/>
      <c r="AC100" s="63"/>
      <c r="AD100" s="63"/>
      <c r="AE100" s="63"/>
      <c r="AF100" s="63"/>
    </row>
    <row r="101" spans="1:32" ht="273.75" customHeight="1" x14ac:dyDescent="0.35">
      <c r="A101" s="51">
        <f t="shared" si="11"/>
        <v>97</v>
      </c>
      <c r="B101" s="71" t="s">
        <v>861</v>
      </c>
      <c r="C101" s="61" t="s">
        <v>14</v>
      </c>
      <c r="D101" s="62" t="s">
        <v>253</v>
      </c>
      <c r="E101" s="54" t="s">
        <v>711</v>
      </c>
      <c r="F101" s="55" t="s">
        <v>715</v>
      </c>
      <c r="G101" s="85" t="s">
        <v>716</v>
      </c>
      <c r="H101" s="65" t="s">
        <v>717</v>
      </c>
      <c r="I101" s="64" t="s">
        <v>534</v>
      </c>
      <c r="J101" s="69" t="s">
        <v>693</v>
      </c>
      <c r="K101" s="65">
        <v>2</v>
      </c>
      <c r="L101" s="65">
        <v>3</v>
      </c>
      <c r="M101" s="65">
        <v>1</v>
      </c>
      <c r="N101" s="65">
        <v>3</v>
      </c>
      <c r="O101" s="66">
        <f t="shared" si="18"/>
        <v>2.2000000000000002</v>
      </c>
      <c r="P101" s="65">
        <v>3</v>
      </c>
      <c r="Q101" s="65">
        <v>1</v>
      </c>
      <c r="R101" s="65">
        <v>3</v>
      </c>
      <c r="S101" s="66">
        <f t="shared" si="16"/>
        <v>2.4</v>
      </c>
      <c r="T101" s="66">
        <f t="shared" si="17"/>
        <v>5.28</v>
      </c>
      <c r="U101" s="69" t="s">
        <v>484</v>
      </c>
      <c r="V101" s="69" t="s">
        <v>723</v>
      </c>
      <c r="W101" s="69" t="s">
        <v>718</v>
      </c>
      <c r="X101" s="69"/>
      <c r="Y101" s="66">
        <v>4</v>
      </c>
      <c r="Z101" s="59">
        <f t="shared" si="10"/>
        <v>1.2800000000000002</v>
      </c>
      <c r="AA101" s="59" t="str">
        <f t="shared" si="19"/>
        <v>B</v>
      </c>
      <c r="AB101" s="63"/>
      <c r="AC101" s="63"/>
      <c r="AD101" s="63"/>
      <c r="AE101" s="63"/>
      <c r="AF101" s="63"/>
    </row>
    <row r="102" spans="1:32" ht="266.25" customHeight="1" x14ac:dyDescent="0.35">
      <c r="A102" s="51">
        <f t="shared" si="11"/>
        <v>98</v>
      </c>
      <c r="B102" s="71" t="s">
        <v>861</v>
      </c>
      <c r="C102" s="61" t="s">
        <v>14</v>
      </c>
      <c r="D102" s="62" t="s">
        <v>15</v>
      </c>
      <c r="E102" s="54" t="s">
        <v>711</v>
      </c>
      <c r="F102" s="55" t="s">
        <v>719</v>
      </c>
      <c r="G102" s="85" t="s">
        <v>720</v>
      </c>
      <c r="H102" s="65" t="s">
        <v>721</v>
      </c>
      <c r="I102" s="64" t="s">
        <v>534</v>
      </c>
      <c r="J102" s="69" t="s">
        <v>693</v>
      </c>
      <c r="K102" s="65">
        <v>2</v>
      </c>
      <c r="L102" s="65">
        <v>3</v>
      </c>
      <c r="M102" s="65">
        <v>1</v>
      </c>
      <c r="N102" s="65">
        <v>2</v>
      </c>
      <c r="O102" s="66">
        <f t="shared" si="18"/>
        <v>1.9</v>
      </c>
      <c r="P102" s="65">
        <v>2</v>
      </c>
      <c r="Q102" s="65">
        <v>1</v>
      </c>
      <c r="R102" s="65">
        <v>3</v>
      </c>
      <c r="S102" s="66">
        <f t="shared" si="16"/>
        <v>2</v>
      </c>
      <c r="T102" s="66">
        <f t="shared" si="17"/>
        <v>3.8</v>
      </c>
      <c r="U102" s="69" t="s">
        <v>484</v>
      </c>
      <c r="V102" s="69" t="s">
        <v>661</v>
      </c>
      <c r="W102" s="69" t="s">
        <v>655</v>
      </c>
      <c r="X102" s="69" t="s">
        <v>656</v>
      </c>
      <c r="Y102" s="66">
        <v>4</v>
      </c>
      <c r="Z102" s="59">
        <f t="shared" si="10"/>
        <v>1</v>
      </c>
      <c r="AA102" s="59" t="str">
        <f t="shared" si="19"/>
        <v>R</v>
      </c>
      <c r="AB102" s="63"/>
      <c r="AC102" s="63"/>
      <c r="AD102" s="63"/>
      <c r="AE102" s="63"/>
      <c r="AF102" s="63"/>
    </row>
    <row r="103" spans="1:32" ht="396" customHeight="1" x14ac:dyDescent="0.35">
      <c r="A103" s="51">
        <f t="shared" si="11"/>
        <v>99</v>
      </c>
      <c r="B103" s="71" t="s">
        <v>861</v>
      </c>
      <c r="C103" s="61" t="s">
        <v>14</v>
      </c>
      <c r="D103" s="62" t="s">
        <v>254</v>
      </c>
      <c r="E103" s="54" t="s">
        <v>711</v>
      </c>
      <c r="F103" s="55" t="s">
        <v>725</v>
      </c>
      <c r="G103" s="85" t="s">
        <v>726</v>
      </c>
      <c r="H103" s="65" t="s">
        <v>727</v>
      </c>
      <c r="I103" s="64" t="s">
        <v>534</v>
      </c>
      <c r="J103" s="69" t="s">
        <v>693</v>
      </c>
      <c r="K103" s="65">
        <v>2</v>
      </c>
      <c r="L103" s="65">
        <v>3</v>
      </c>
      <c r="M103" s="65">
        <v>1</v>
      </c>
      <c r="N103" s="65">
        <v>3</v>
      </c>
      <c r="O103" s="66">
        <f t="shared" si="18"/>
        <v>2.2000000000000002</v>
      </c>
      <c r="P103" s="65">
        <v>3</v>
      </c>
      <c r="Q103" s="65">
        <v>1</v>
      </c>
      <c r="R103" s="65">
        <v>3</v>
      </c>
      <c r="S103" s="66">
        <f t="shared" si="16"/>
        <v>2.4</v>
      </c>
      <c r="T103" s="66">
        <f t="shared" si="17"/>
        <v>5.28</v>
      </c>
      <c r="U103" s="69" t="s">
        <v>484</v>
      </c>
      <c r="V103" s="69" t="s">
        <v>661</v>
      </c>
      <c r="W103" s="69" t="s">
        <v>655</v>
      </c>
      <c r="X103" s="69" t="s">
        <v>656</v>
      </c>
      <c r="Y103" s="66">
        <v>4</v>
      </c>
      <c r="Z103" s="59">
        <f t="shared" si="10"/>
        <v>1.2800000000000002</v>
      </c>
      <c r="AA103" s="59" t="str">
        <f t="shared" si="19"/>
        <v>B</v>
      </c>
      <c r="AB103" s="63"/>
      <c r="AC103" s="63"/>
      <c r="AD103" s="63"/>
      <c r="AE103" s="63"/>
      <c r="AF103" s="63"/>
    </row>
    <row r="104" spans="1:32" ht="139.5" x14ac:dyDescent="0.35">
      <c r="A104" s="51">
        <f t="shared" si="11"/>
        <v>100</v>
      </c>
      <c r="B104" s="52" t="s">
        <v>841</v>
      </c>
      <c r="C104" s="86" t="s">
        <v>255</v>
      </c>
      <c r="D104" s="54" t="s">
        <v>256</v>
      </c>
      <c r="E104" s="62" t="s">
        <v>735</v>
      </c>
      <c r="F104" s="63" t="s">
        <v>730</v>
      </c>
      <c r="G104" s="55" t="s">
        <v>821</v>
      </c>
      <c r="H104" s="87" t="s">
        <v>731</v>
      </c>
      <c r="I104" s="64" t="s">
        <v>190</v>
      </c>
      <c r="J104" s="62" t="s">
        <v>732</v>
      </c>
      <c r="K104" s="65">
        <v>1</v>
      </c>
      <c r="L104" s="65">
        <v>3</v>
      </c>
      <c r="M104" s="65">
        <v>2</v>
      </c>
      <c r="N104" s="65">
        <v>2</v>
      </c>
      <c r="O104" s="66">
        <f t="shared" si="18"/>
        <v>2</v>
      </c>
      <c r="P104" s="65">
        <v>2</v>
      </c>
      <c r="Q104" s="65">
        <v>1</v>
      </c>
      <c r="R104" s="65">
        <v>3</v>
      </c>
      <c r="S104" s="66">
        <f t="shared" ref="S104:S107" si="20">((P104*$P$2)+(Q104*$Q$2)+(R104*$R$2))/$S$2</f>
        <v>2</v>
      </c>
      <c r="T104" s="66">
        <f t="shared" ref="T104:T108" si="21">O104*S104</f>
        <v>4</v>
      </c>
      <c r="U104" s="69" t="s">
        <v>270</v>
      </c>
      <c r="V104" s="76" t="s">
        <v>632</v>
      </c>
      <c r="W104" s="62" t="s">
        <v>733</v>
      </c>
      <c r="X104" s="62" t="s">
        <v>734</v>
      </c>
      <c r="Y104" s="66">
        <v>1</v>
      </c>
      <c r="Z104" s="59">
        <f t="shared" si="10"/>
        <v>3</v>
      </c>
      <c r="AA104" s="59" t="str">
        <f t="shared" si="19"/>
        <v>B</v>
      </c>
      <c r="AB104" s="63"/>
      <c r="AC104" s="63"/>
      <c r="AD104" s="63"/>
      <c r="AE104" s="63"/>
      <c r="AF104" s="63"/>
    </row>
    <row r="105" spans="1:32" ht="138.75" customHeight="1" x14ac:dyDescent="0.35">
      <c r="A105" s="51">
        <f t="shared" si="11"/>
        <v>101</v>
      </c>
      <c r="B105" s="71" t="s">
        <v>841</v>
      </c>
      <c r="C105" s="78" t="s">
        <v>255</v>
      </c>
      <c r="D105" s="62" t="s">
        <v>250</v>
      </c>
      <c r="E105" s="76" t="s">
        <v>152</v>
      </c>
      <c r="F105" s="63" t="s">
        <v>740</v>
      </c>
      <c r="G105" s="64" t="s">
        <v>741</v>
      </c>
      <c r="H105" s="77" t="s">
        <v>151</v>
      </c>
      <c r="I105" s="64" t="s">
        <v>737</v>
      </c>
      <c r="J105" s="62" t="s">
        <v>738</v>
      </c>
      <c r="K105" s="65">
        <v>2</v>
      </c>
      <c r="L105" s="65">
        <v>1</v>
      </c>
      <c r="M105" s="65">
        <v>1</v>
      </c>
      <c r="N105" s="65">
        <v>2</v>
      </c>
      <c r="O105" s="66">
        <f t="shared" si="18"/>
        <v>1.5</v>
      </c>
      <c r="P105" s="65">
        <v>2</v>
      </c>
      <c r="Q105" s="65">
        <v>1</v>
      </c>
      <c r="R105" s="65">
        <v>2</v>
      </c>
      <c r="S105" s="66">
        <f t="shared" si="20"/>
        <v>1.7</v>
      </c>
      <c r="T105" s="66">
        <f t="shared" si="21"/>
        <v>2.5499999999999998</v>
      </c>
      <c r="U105" s="69" t="s">
        <v>270</v>
      </c>
      <c r="V105" s="69" t="s">
        <v>739</v>
      </c>
      <c r="W105" s="69" t="s">
        <v>736</v>
      </c>
      <c r="X105" s="62" t="s">
        <v>734</v>
      </c>
      <c r="Y105" s="66">
        <v>1</v>
      </c>
      <c r="Z105" s="59">
        <f t="shared" si="10"/>
        <v>1.5499999999999998</v>
      </c>
      <c r="AA105" s="59" t="str">
        <f t="shared" si="19"/>
        <v>B</v>
      </c>
      <c r="AB105" s="63"/>
      <c r="AC105" s="63"/>
      <c r="AD105" s="63"/>
      <c r="AE105" s="63"/>
      <c r="AF105" s="63"/>
    </row>
    <row r="106" spans="1:32" ht="81" customHeight="1" x14ac:dyDescent="0.35">
      <c r="A106" s="51">
        <f t="shared" si="11"/>
        <v>102</v>
      </c>
      <c r="B106" s="52" t="s">
        <v>848</v>
      </c>
      <c r="C106" s="86" t="s">
        <v>154</v>
      </c>
      <c r="D106" s="88" t="s">
        <v>155</v>
      </c>
      <c r="E106" s="54" t="s">
        <v>111</v>
      </c>
      <c r="F106" s="55" t="s">
        <v>259</v>
      </c>
      <c r="G106" s="89" t="s">
        <v>260</v>
      </c>
      <c r="H106" s="57" t="s">
        <v>261</v>
      </c>
      <c r="I106" s="64" t="s">
        <v>619</v>
      </c>
      <c r="J106" s="62" t="s">
        <v>621</v>
      </c>
      <c r="K106" s="65">
        <v>3</v>
      </c>
      <c r="L106" s="65">
        <v>3</v>
      </c>
      <c r="M106" s="65">
        <v>3</v>
      </c>
      <c r="N106" s="65">
        <v>2</v>
      </c>
      <c r="O106" s="66">
        <f t="shared" si="18"/>
        <v>2.7</v>
      </c>
      <c r="P106" s="65">
        <v>2</v>
      </c>
      <c r="Q106" s="65">
        <v>1</v>
      </c>
      <c r="R106" s="65">
        <v>2</v>
      </c>
      <c r="S106" s="66">
        <f t="shared" si="20"/>
        <v>1.7</v>
      </c>
      <c r="T106" s="66">
        <f t="shared" si="21"/>
        <v>4.59</v>
      </c>
      <c r="U106" s="69" t="s">
        <v>270</v>
      </c>
      <c r="V106" s="69" t="s">
        <v>742</v>
      </c>
      <c r="W106" s="69" t="s">
        <v>743</v>
      </c>
      <c r="X106" s="73"/>
      <c r="Y106" s="66">
        <v>1</v>
      </c>
      <c r="Z106" s="59">
        <f t="shared" si="10"/>
        <v>3.59</v>
      </c>
      <c r="AA106" s="59" t="str">
        <f t="shared" si="19"/>
        <v>M/B</v>
      </c>
      <c r="AB106" s="63"/>
      <c r="AC106" s="63"/>
      <c r="AD106" s="63"/>
      <c r="AE106" s="63"/>
      <c r="AF106" s="63"/>
    </row>
    <row r="107" spans="1:32" ht="155" x14ac:dyDescent="0.35">
      <c r="A107" s="51">
        <f t="shared" si="11"/>
        <v>103</v>
      </c>
      <c r="B107" s="52" t="s">
        <v>848</v>
      </c>
      <c r="C107" s="78" t="s">
        <v>262</v>
      </c>
      <c r="D107" s="62" t="s">
        <v>263</v>
      </c>
      <c r="E107" s="62" t="s">
        <v>264</v>
      </c>
      <c r="F107" s="63" t="s">
        <v>744</v>
      </c>
      <c r="G107" s="63" t="s">
        <v>745</v>
      </c>
      <c r="H107" s="77" t="s">
        <v>133</v>
      </c>
      <c r="I107" s="64" t="s">
        <v>269</v>
      </c>
      <c r="J107" s="62" t="s">
        <v>746</v>
      </c>
      <c r="K107" s="65">
        <v>2</v>
      </c>
      <c r="L107" s="65">
        <v>1</v>
      </c>
      <c r="M107" s="65">
        <v>3</v>
      </c>
      <c r="N107" s="65">
        <v>1</v>
      </c>
      <c r="O107" s="66">
        <f t="shared" si="18"/>
        <v>1.8</v>
      </c>
      <c r="P107" s="65">
        <v>1</v>
      </c>
      <c r="Q107" s="65">
        <v>1</v>
      </c>
      <c r="R107" s="65">
        <v>1</v>
      </c>
      <c r="S107" s="66">
        <f t="shared" si="20"/>
        <v>1</v>
      </c>
      <c r="T107" s="66">
        <f t="shared" si="21"/>
        <v>1.8</v>
      </c>
      <c r="U107" s="69" t="s">
        <v>270</v>
      </c>
      <c r="V107" s="62" t="s">
        <v>747</v>
      </c>
      <c r="W107" s="62" t="s">
        <v>748</v>
      </c>
      <c r="X107" s="62"/>
      <c r="Y107" s="66">
        <v>2</v>
      </c>
      <c r="Z107" s="59">
        <f t="shared" si="10"/>
        <v>1</v>
      </c>
      <c r="AA107" s="59" t="str">
        <f t="shared" si="19"/>
        <v>R</v>
      </c>
      <c r="AB107" s="63"/>
      <c r="AC107" s="63"/>
      <c r="AD107" s="63"/>
      <c r="AE107" s="63"/>
      <c r="AF107" s="63"/>
    </row>
    <row r="108" spans="1:32" ht="77.5" x14ac:dyDescent="0.35">
      <c r="A108" s="77">
        <v>104</v>
      </c>
      <c r="B108" s="78" t="s">
        <v>941</v>
      </c>
      <c r="C108" s="78" t="s">
        <v>942</v>
      </c>
      <c r="D108" s="62" t="s">
        <v>943</v>
      </c>
      <c r="E108" s="62" t="s">
        <v>943</v>
      </c>
      <c r="F108" s="76" t="s">
        <v>943</v>
      </c>
      <c r="G108" s="65" t="s">
        <v>944</v>
      </c>
      <c r="H108" s="65" t="s">
        <v>945</v>
      </c>
      <c r="I108" s="64" t="s">
        <v>946</v>
      </c>
      <c r="J108" s="62" t="s">
        <v>947</v>
      </c>
      <c r="K108" s="65">
        <v>3</v>
      </c>
      <c r="L108" s="65">
        <v>3</v>
      </c>
      <c r="M108" s="65">
        <v>3</v>
      </c>
      <c r="N108" s="65">
        <v>2</v>
      </c>
      <c r="O108" s="66">
        <f t="shared" si="18"/>
        <v>2.7</v>
      </c>
      <c r="P108" s="65">
        <v>2</v>
      </c>
      <c r="Q108" s="65">
        <v>1</v>
      </c>
      <c r="R108" s="65">
        <v>2</v>
      </c>
      <c r="S108" s="66">
        <f t="shared" ref="S108" si="22">((P108*$P$2)+(Q108*$Q$2)+(R108*$R$2))/$S$2</f>
        <v>1.7</v>
      </c>
      <c r="T108" s="66">
        <f t="shared" si="21"/>
        <v>4.59</v>
      </c>
      <c r="U108" s="62" t="s">
        <v>948</v>
      </c>
      <c r="V108" s="73"/>
      <c r="W108" s="73"/>
      <c r="X108" s="73"/>
      <c r="Y108" s="77">
        <v>2</v>
      </c>
      <c r="Z108" s="77">
        <f t="shared" si="10"/>
        <v>2.59</v>
      </c>
      <c r="AA108" s="66" t="str">
        <f t="shared" si="19"/>
        <v>B</v>
      </c>
      <c r="AB108" s="63" t="s">
        <v>949</v>
      </c>
      <c r="AC108" s="94" t="s">
        <v>950</v>
      </c>
      <c r="AD108" s="63" t="s">
        <v>951</v>
      </c>
      <c r="AE108" s="63" t="s">
        <v>952</v>
      </c>
      <c r="AF108" s="63" t="s">
        <v>953</v>
      </c>
    </row>
  </sheetData>
  <autoFilter ref="A4:AF108"/>
  <mergeCells count="3">
    <mergeCell ref="K3:AA3"/>
    <mergeCell ref="AB3:AF3"/>
    <mergeCell ref="B3:J3"/>
  </mergeCells>
  <pageMargins left="0.70866141732283472" right="0.70866141732283472" top="0.74803149606299213" bottom="0.74803149606299213" header="0.31496062992125984" footer="0.31496062992125984"/>
  <pageSetup paperSize="8"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8"/>
  <sheetViews>
    <sheetView zoomScale="90" zoomScaleNormal="90" workbookViewId="0">
      <pane xSplit="4" ySplit="4" topLeftCell="E5" activePane="bottomRight" state="frozen"/>
      <selection pane="topRight" activeCell="D1" sqref="D1"/>
      <selection pane="bottomLeft" activeCell="A5" sqref="A5"/>
      <selection pane="bottomRight" activeCell="A5" sqref="A5:A108"/>
    </sheetView>
  </sheetViews>
  <sheetFormatPr defaultColWidth="8.81640625" defaultRowHeight="15.5" x14ac:dyDescent="0.35"/>
  <cols>
    <col min="1" max="1" width="6" style="37" customWidth="1"/>
    <col min="2" max="2" width="13.81640625" style="37" bestFit="1" customWidth="1"/>
    <col min="3" max="3" width="19.54296875" style="38" customWidth="1"/>
    <col min="4" max="4" width="32.26953125" style="39" customWidth="1"/>
    <col min="5" max="5" width="37.26953125" style="39" customWidth="1"/>
    <col min="6" max="6" width="94.1796875" style="40" customWidth="1"/>
    <col min="7" max="7" width="32" style="38" customWidth="1"/>
    <col min="8" max="8" width="39.26953125" style="37" customWidth="1"/>
    <col min="9" max="9" width="49.54296875" style="41" customWidth="1"/>
    <col min="10" max="10" width="63.54296875" style="37" customWidth="1"/>
    <col min="11" max="11" width="14" style="37" hidden="1" customWidth="1"/>
    <col min="12" max="12" width="8.81640625" style="37" hidden="1" customWidth="1"/>
    <col min="13" max="13" width="12.453125" style="37" hidden="1" customWidth="1"/>
    <col min="14" max="14" width="12" style="37" hidden="1" customWidth="1"/>
    <col min="15" max="15" width="11.1796875" style="37" hidden="1" customWidth="1"/>
    <col min="16" max="16" width="11.54296875" style="37" hidden="1" customWidth="1"/>
    <col min="17" max="17" width="11.453125" style="37" hidden="1" customWidth="1"/>
    <col min="18" max="18" width="15.453125" style="37" hidden="1" customWidth="1"/>
    <col min="19" max="20" width="10.1796875" style="37" hidden="1" customWidth="1"/>
    <col min="21" max="21" width="37.54296875" style="37" hidden="1" customWidth="1"/>
    <col min="22" max="22" width="51.81640625" style="37" hidden="1" customWidth="1"/>
    <col min="23" max="23" width="47.7265625" style="37" hidden="1" customWidth="1"/>
    <col min="24" max="24" width="42.453125" style="37" hidden="1" customWidth="1"/>
    <col min="25" max="25" width="20.453125" style="37" hidden="1" customWidth="1"/>
    <col min="26" max="26" width="20.453125" style="37" customWidth="1"/>
    <col min="27" max="27" width="24.1796875" style="42" customWidth="1"/>
    <col min="28" max="16384" width="8.81640625" style="37"/>
  </cols>
  <sheetData>
    <row r="1" spans="1:27" x14ac:dyDescent="0.35">
      <c r="O1" s="37" t="s">
        <v>28</v>
      </c>
    </row>
    <row r="2" spans="1:27" s="38" customFormat="1" x14ac:dyDescent="0.35">
      <c r="F2" s="43"/>
      <c r="K2" s="38">
        <v>2</v>
      </c>
      <c r="L2" s="38">
        <v>2</v>
      </c>
      <c r="M2" s="38">
        <v>3</v>
      </c>
      <c r="N2" s="38">
        <v>3</v>
      </c>
      <c r="O2" s="38">
        <f>SUM(K2:N2)</f>
        <v>10</v>
      </c>
      <c r="P2" s="38">
        <v>4</v>
      </c>
      <c r="Q2" s="38">
        <v>3</v>
      </c>
      <c r="R2" s="38">
        <v>3</v>
      </c>
      <c r="S2" s="38">
        <f>SUM(P2:R2)</f>
        <v>10</v>
      </c>
      <c r="AA2" s="43"/>
    </row>
    <row r="3" spans="1:27" ht="15.75" customHeight="1" thickBot="1" x14ac:dyDescent="0.4">
      <c r="B3" s="99" t="s">
        <v>39</v>
      </c>
      <c r="C3" s="99"/>
      <c r="D3" s="99"/>
      <c r="E3" s="99"/>
      <c r="F3" s="99"/>
      <c r="G3" s="99"/>
      <c r="H3" s="99"/>
      <c r="I3" s="99"/>
      <c r="J3" s="100"/>
      <c r="K3" s="95" t="s">
        <v>40</v>
      </c>
      <c r="L3" s="95"/>
      <c r="M3" s="95"/>
      <c r="N3" s="95"/>
      <c r="O3" s="95"/>
      <c r="P3" s="95"/>
      <c r="Q3" s="95"/>
      <c r="R3" s="95"/>
      <c r="S3" s="95"/>
      <c r="T3" s="95"/>
      <c r="U3" s="95"/>
      <c r="V3" s="95"/>
      <c r="W3" s="95"/>
      <c r="X3" s="95"/>
      <c r="Y3" s="95"/>
      <c r="Z3" s="95"/>
      <c r="AA3" s="95"/>
    </row>
    <row r="4" spans="1:27" s="44" customFormat="1" ht="40.5" customHeight="1" thickBot="1" x14ac:dyDescent="0.4">
      <c r="B4" s="45" t="s">
        <v>839</v>
      </c>
      <c r="C4" s="46" t="s">
        <v>16</v>
      </c>
      <c r="D4" s="47" t="s">
        <v>17</v>
      </c>
      <c r="E4" s="47" t="s">
        <v>89</v>
      </c>
      <c r="F4" s="47" t="s">
        <v>108</v>
      </c>
      <c r="G4" s="47" t="s">
        <v>109</v>
      </c>
      <c r="H4" s="47" t="s">
        <v>18</v>
      </c>
      <c r="I4" s="47" t="s">
        <v>184</v>
      </c>
      <c r="J4" s="47" t="s">
        <v>20</v>
      </c>
      <c r="K4" s="47" t="s">
        <v>750</v>
      </c>
      <c r="L4" s="47" t="s">
        <v>772</v>
      </c>
      <c r="M4" s="47" t="s">
        <v>751</v>
      </c>
      <c r="N4" s="47" t="s">
        <v>752</v>
      </c>
      <c r="O4" s="47" t="s">
        <v>756</v>
      </c>
      <c r="P4" s="47" t="s">
        <v>753</v>
      </c>
      <c r="Q4" s="47" t="s">
        <v>754</v>
      </c>
      <c r="R4" s="47" t="s">
        <v>755</v>
      </c>
      <c r="S4" s="47" t="s">
        <v>757</v>
      </c>
      <c r="T4" s="47" t="s">
        <v>758</v>
      </c>
      <c r="U4" s="47" t="s">
        <v>185</v>
      </c>
      <c r="V4" s="47" t="s">
        <v>769</v>
      </c>
      <c r="W4" s="47" t="s">
        <v>186</v>
      </c>
      <c r="X4" s="47" t="s">
        <v>187</v>
      </c>
      <c r="Y4" s="47" t="s">
        <v>759</v>
      </c>
      <c r="Z4" s="47" t="s">
        <v>30</v>
      </c>
      <c r="AA4" s="47" t="s">
        <v>38</v>
      </c>
    </row>
    <row r="5" spans="1:27" s="50" customFormat="1" ht="242.25" customHeight="1" x14ac:dyDescent="0.35">
      <c r="A5" s="49">
        <f>A4+1</f>
        <v>1</v>
      </c>
      <c r="B5" s="52" t="s">
        <v>840</v>
      </c>
      <c r="C5" s="53" t="s">
        <v>96</v>
      </c>
      <c r="D5" s="54" t="s">
        <v>97</v>
      </c>
      <c r="E5" s="54" t="s">
        <v>117</v>
      </c>
      <c r="F5" s="55" t="s">
        <v>341</v>
      </c>
      <c r="G5" s="56" t="s">
        <v>342</v>
      </c>
      <c r="H5" s="79" t="s">
        <v>99</v>
      </c>
      <c r="I5" s="58" t="s">
        <v>190</v>
      </c>
      <c r="J5" s="56" t="s">
        <v>611</v>
      </c>
      <c r="K5" s="57">
        <v>3</v>
      </c>
      <c r="L5" s="57">
        <v>3</v>
      </c>
      <c r="M5" s="57">
        <v>3</v>
      </c>
      <c r="N5" s="57">
        <v>2</v>
      </c>
      <c r="O5" s="59">
        <f>((K5*$K$2)+(L5*$L$2)+(M5*$M$2)+(N5*$N$2))/$O$2</f>
        <v>2.7</v>
      </c>
      <c r="P5" s="57">
        <v>2</v>
      </c>
      <c r="Q5" s="57">
        <v>1</v>
      </c>
      <c r="R5" s="57">
        <v>2</v>
      </c>
      <c r="S5" s="59">
        <f>((P5*$P$2)+(Q5*$Q$2)+(R5*$R$2))/$S$2</f>
        <v>1.7</v>
      </c>
      <c r="T5" s="59">
        <f>O5*S5</f>
        <v>4.59</v>
      </c>
      <c r="U5" s="60" t="s">
        <v>270</v>
      </c>
      <c r="V5" s="56" t="s">
        <v>343</v>
      </c>
      <c r="W5" s="55" t="s">
        <v>773</v>
      </c>
      <c r="X5" s="56"/>
      <c r="Y5" s="59">
        <v>1</v>
      </c>
      <c r="Z5" s="59">
        <f>IF(T5-Y5&gt;1,T5-Y5,1)</f>
        <v>3.59</v>
      </c>
      <c r="AA5" s="59" t="str">
        <f>IF(Z5="","",IF(Z5&gt;8,"A",IF(Z5&gt;6,"M/A",IF(Z5&gt;5,"M",IF(Z5&gt;3,"M/B",IF(Z5&gt;1,"B","R"))))))</f>
        <v>M/B</v>
      </c>
    </row>
    <row r="6" spans="1:27" ht="174" customHeight="1" x14ac:dyDescent="0.35">
      <c r="A6" s="49">
        <f t="shared" ref="A6:A69" si="0">A5+1</f>
        <v>2</v>
      </c>
      <c r="B6" s="52" t="s">
        <v>848</v>
      </c>
      <c r="C6" s="78" t="s">
        <v>154</v>
      </c>
      <c r="D6" s="76" t="s">
        <v>155</v>
      </c>
      <c r="E6" s="62" t="s">
        <v>111</v>
      </c>
      <c r="F6" s="63" t="s">
        <v>259</v>
      </c>
      <c r="G6" s="68" t="s">
        <v>260</v>
      </c>
      <c r="H6" s="65" t="s">
        <v>261</v>
      </c>
      <c r="I6" s="56" t="s">
        <v>619</v>
      </c>
      <c r="J6" s="62" t="s">
        <v>621</v>
      </c>
      <c r="K6" s="65">
        <v>3</v>
      </c>
      <c r="L6" s="65">
        <v>3</v>
      </c>
      <c r="M6" s="65">
        <v>3</v>
      </c>
      <c r="N6" s="65">
        <v>2</v>
      </c>
      <c r="O6" s="66">
        <f>((K6*$K$2)+(L6*$L$2)+(M6*$M$2)+(N6*$N$2))/$O$2</f>
        <v>2.7</v>
      </c>
      <c r="P6" s="65">
        <v>2</v>
      </c>
      <c r="Q6" s="65">
        <v>1</v>
      </c>
      <c r="R6" s="65">
        <v>2</v>
      </c>
      <c r="S6" s="66">
        <f>((P6*$P$2)+(Q6*$Q$2)+(R6*$R$2))/$S$2</f>
        <v>1.7</v>
      </c>
      <c r="T6" s="66">
        <f>O6*S6</f>
        <v>4.59</v>
      </c>
      <c r="U6" s="69" t="s">
        <v>270</v>
      </c>
      <c r="V6" s="69" t="s">
        <v>742</v>
      </c>
      <c r="W6" s="69" t="s">
        <v>743</v>
      </c>
      <c r="X6" s="73"/>
      <c r="Y6" s="66">
        <v>1</v>
      </c>
      <c r="Z6" s="59">
        <f>IF(T6-Y6&gt;1,T6-Y6,1)</f>
        <v>3.59</v>
      </c>
      <c r="AA6" s="59" t="str">
        <f>IF(Z6="","",IF(Z6&gt;8,"A",IF(Z6&gt;6,"M/A",IF(Z6&gt;5,"M",IF(Z6&gt;3,"M/B",IF(Z6&gt;1,"B","R"))))))</f>
        <v>M/B</v>
      </c>
    </row>
    <row r="7" spans="1:27" s="50" customFormat="1" ht="154.5" customHeight="1" x14ac:dyDescent="0.35">
      <c r="A7" s="49">
        <f t="shared" si="0"/>
        <v>3</v>
      </c>
      <c r="B7" s="52" t="s">
        <v>861</v>
      </c>
      <c r="C7" s="78" t="s">
        <v>14</v>
      </c>
      <c r="D7" s="62" t="s">
        <v>240</v>
      </c>
      <c r="E7" s="62" t="s">
        <v>695</v>
      </c>
      <c r="F7" s="63" t="s">
        <v>694</v>
      </c>
      <c r="G7" s="63" t="s">
        <v>696</v>
      </c>
      <c r="H7" s="65" t="s">
        <v>697</v>
      </c>
      <c r="I7" s="56" t="s">
        <v>640</v>
      </c>
      <c r="J7" s="62" t="s">
        <v>698</v>
      </c>
      <c r="K7" s="65">
        <v>2</v>
      </c>
      <c r="L7" s="65">
        <v>3</v>
      </c>
      <c r="M7" s="65">
        <v>1</v>
      </c>
      <c r="N7" s="65">
        <v>3</v>
      </c>
      <c r="O7" s="66">
        <f>((K7*$K$2)+(L7*$L$2)+(M7*$M$2)+(N7*$N$2))/$O$2</f>
        <v>2.2000000000000002</v>
      </c>
      <c r="P7" s="65">
        <v>3</v>
      </c>
      <c r="Q7" s="65">
        <v>1</v>
      </c>
      <c r="R7" s="65">
        <v>3</v>
      </c>
      <c r="S7" s="66">
        <f>((P7*$P$2)+(Q7*$Q$2)+(R7*$R$2))/$S$2</f>
        <v>2.4</v>
      </c>
      <c r="T7" s="66">
        <f>O7*S7</f>
        <v>5.28</v>
      </c>
      <c r="U7" s="69" t="s">
        <v>484</v>
      </c>
      <c r="V7" s="69" t="s">
        <v>504</v>
      </c>
      <c r="W7" s="69" t="s">
        <v>699</v>
      </c>
      <c r="X7" s="69"/>
      <c r="Y7" s="66">
        <v>2</v>
      </c>
      <c r="Z7" s="59">
        <f>IF(T7-Y7&gt;1,T7-Y7,1)</f>
        <v>3.2800000000000002</v>
      </c>
      <c r="AA7" s="59" t="str">
        <f>IF(Z7="","",IF(Z7&gt;8,"A",IF(Z7&gt;6,"M/A",IF(Z7&gt;5,"M",IF(Z7&gt;3,"M/B",IF(Z7&gt;1,"B","R"))))))</f>
        <v>M/B</v>
      </c>
    </row>
    <row r="8" spans="1:27" s="50" customFormat="1" ht="139.5" x14ac:dyDescent="0.35">
      <c r="A8" s="49">
        <f t="shared" si="0"/>
        <v>4</v>
      </c>
      <c r="B8" s="52" t="s">
        <v>841</v>
      </c>
      <c r="C8" s="78" t="s">
        <v>255</v>
      </c>
      <c r="D8" s="62" t="s">
        <v>256</v>
      </c>
      <c r="E8" s="62" t="s">
        <v>735</v>
      </c>
      <c r="F8" s="63" t="s">
        <v>730</v>
      </c>
      <c r="G8" s="63" t="s">
        <v>821</v>
      </c>
      <c r="H8" s="82" t="s">
        <v>731</v>
      </c>
      <c r="I8" s="56" t="s">
        <v>190</v>
      </c>
      <c r="J8" s="62" t="s">
        <v>732</v>
      </c>
      <c r="K8" s="65">
        <v>1</v>
      </c>
      <c r="L8" s="65">
        <v>3</v>
      </c>
      <c r="M8" s="65">
        <v>2</v>
      </c>
      <c r="N8" s="65">
        <v>2</v>
      </c>
      <c r="O8" s="66">
        <f>((K8*$K$2)+(L8*$L$2)+(M8*$M$2)+(N8*$N$2))/$O$2</f>
        <v>2</v>
      </c>
      <c r="P8" s="65">
        <v>2</v>
      </c>
      <c r="Q8" s="65">
        <v>1</v>
      </c>
      <c r="R8" s="65">
        <v>3</v>
      </c>
      <c r="S8" s="66">
        <f>((P8*$P$2)+(Q8*$Q$2)+(R8*$R$2))/$S$2</f>
        <v>2</v>
      </c>
      <c r="T8" s="66">
        <f>O8*S8</f>
        <v>4</v>
      </c>
      <c r="U8" s="69" t="s">
        <v>270</v>
      </c>
      <c r="V8" s="76" t="s">
        <v>632</v>
      </c>
      <c r="W8" s="62" t="s">
        <v>733</v>
      </c>
      <c r="X8" s="62" t="s">
        <v>734</v>
      </c>
      <c r="Y8" s="66">
        <v>1</v>
      </c>
      <c r="Z8" s="59">
        <f>IF(T8-Y8&gt;1,T8-Y8,1)</f>
        <v>3</v>
      </c>
      <c r="AA8" s="59" t="str">
        <f>IF(Z8="","",IF(Z8&gt;8,"A",IF(Z8&gt;6,"M/A",IF(Z8&gt;5,"M",IF(Z8&gt;3,"M/B",IF(Z8&gt;1,"B","R"))))))</f>
        <v>B</v>
      </c>
    </row>
    <row r="9" spans="1:27" s="50" customFormat="1" ht="125.25" customHeight="1" x14ac:dyDescent="0.35">
      <c r="A9" s="49">
        <f t="shared" si="0"/>
        <v>5</v>
      </c>
      <c r="B9" s="52" t="s">
        <v>861</v>
      </c>
      <c r="C9" s="83" t="s">
        <v>112</v>
      </c>
      <c r="D9" s="76" t="s">
        <v>141</v>
      </c>
      <c r="E9" s="76" t="s">
        <v>241</v>
      </c>
      <c r="F9" s="63" t="s">
        <v>817</v>
      </c>
      <c r="G9" s="63" t="s">
        <v>700</v>
      </c>
      <c r="H9" s="65" t="s">
        <v>701</v>
      </c>
      <c r="I9" s="56" t="s">
        <v>190</v>
      </c>
      <c r="J9" s="62" t="s">
        <v>702</v>
      </c>
      <c r="K9" s="65">
        <v>2</v>
      </c>
      <c r="L9" s="65">
        <v>3</v>
      </c>
      <c r="M9" s="65">
        <v>2</v>
      </c>
      <c r="N9" s="65">
        <v>2</v>
      </c>
      <c r="O9" s="66">
        <f>((K9*$K$2)+(L9*$L$2)+(M9*$M$2)+(N9*$N$2))/$O$2</f>
        <v>2.2000000000000002</v>
      </c>
      <c r="P9" s="65">
        <v>2</v>
      </c>
      <c r="Q9" s="65">
        <v>1</v>
      </c>
      <c r="R9" s="65">
        <v>2</v>
      </c>
      <c r="S9" s="66">
        <f>((P9*$P$2)+(Q9*$Q$2)+(R9*$R$2))/$S$2</f>
        <v>1.7</v>
      </c>
      <c r="T9" s="66">
        <f>O9*S9</f>
        <v>3.74</v>
      </c>
      <c r="U9" s="69" t="s">
        <v>484</v>
      </c>
      <c r="V9" s="69" t="s">
        <v>703</v>
      </c>
      <c r="W9" s="62" t="s">
        <v>704</v>
      </c>
      <c r="X9" s="62"/>
      <c r="Y9" s="66">
        <v>1</v>
      </c>
      <c r="Z9" s="59">
        <f>IF(T9-Y9&gt;1,T9-Y9,1)</f>
        <v>2.74</v>
      </c>
      <c r="AA9" s="59" t="str">
        <f>IF(Z9="","",IF(Z9&gt;8,"A",IF(Z9&gt;6,"M/A",IF(Z9&gt;5,"M",IF(Z9&gt;3,"M/B",IF(Z9&gt;1,"B","R"))))))</f>
        <v>B</v>
      </c>
    </row>
    <row r="10" spans="1:27" s="50" customFormat="1" ht="130.5" customHeight="1" x14ac:dyDescent="0.35">
      <c r="A10" s="49">
        <f t="shared" si="0"/>
        <v>6</v>
      </c>
      <c r="B10" s="52" t="s">
        <v>941</v>
      </c>
      <c r="C10" s="78" t="s">
        <v>942</v>
      </c>
      <c r="D10" s="62" t="s">
        <v>943</v>
      </c>
      <c r="E10" s="62" t="s">
        <v>943</v>
      </c>
      <c r="F10" s="76" t="s">
        <v>943</v>
      </c>
      <c r="G10" s="65" t="s">
        <v>944</v>
      </c>
      <c r="H10" s="65" t="s">
        <v>945</v>
      </c>
      <c r="I10" s="56" t="s">
        <v>946</v>
      </c>
      <c r="J10" s="62" t="s">
        <v>947</v>
      </c>
      <c r="K10" s="65">
        <v>3</v>
      </c>
      <c r="L10" s="65">
        <v>3</v>
      </c>
      <c r="M10" s="65">
        <v>3</v>
      </c>
      <c r="N10" s="65">
        <v>2</v>
      </c>
      <c r="O10" s="66">
        <f>((K10*$K$2)+(L10*$L$2)+(M10*$M$2)+(N10*$N$2))/$O$2</f>
        <v>2.7</v>
      </c>
      <c r="P10" s="65">
        <v>2</v>
      </c>
      <c r="Q10" s="65">
        <v>1</v>
      </c>
      <c r="R10" s="65">
        <v>2</v>
      </c>
      <c r="S10" s="66">
        <f>((P10*$P$2)+(Q10*$Q$2)+(R10*$R$2))/$S$2</f>
        <v>1.7</v>
      </c>
      <c r="T10" s="66">
        <f>O10*S10</f>
        <v>4.59</v>
      </c>
      <c r="U10" s="62" t="s">
        <v>948</v>
      </c>
      <c r="V10" s="73"/>
      <c r="W10" s="73"/>
      <c r="X10" s="73"/>
      <c r="Y10" s="77">
        <v>2</v>
      </c>
      <c r="Z10" s="93">
        <f>IF(T10-Y10&gt;1,T10-Y10,1)</f>
        <v>2.59</v>
      </c>
      <c r="AA10" s="59" t="str">
        <f>IF(Z10="","",IF(Z10&gt;8,"A",IF(Z10&gt;6,"M/A",IF(Z10&gt;5,"M",IF(Z10&gt;3,"M/B",IF(Z10&gt;1,"B","R"))))))</f>
        <v>B</v>
      </c>
    </row>
    <row r="11" spans="1:27" s="50" customFormat="1" ht="170.25" customHeight="1" x14ac:dyDescent="0.35">
      <c r="A11" s="49">
        <f t="shared" si="0"/>
        <v>7</v>
      </c>
      <c r="B11" s="49" t="s">
        <v>860</v>
      </c>
      <c r="C11" s="78" t="s">
        <v>142</v>
      </c>
      <c r="D11" s="62" t="s">
        <v>143</v>
      </c>
      <c r="E11" s="62" t="s">
        <v>244</v>
      </c>
      <c r="F11" s="63" t="s">
        <v>245</v>
      </c>
      <c r="G11" s="68" t="s">
        <v>230</v>
      </c>
      <c r="H11" s="77" t="s">
        <v>246</v>
      </c>
      <c r="I11" s="56" t="s">
        <v>619</v>
      </c>
      <c r="J11" s="62" t="s">
        <v>707</v>
      </c>
      <c r="K11" s="65">
        <v>2</v>
      </c>
      <c r="L11" s="65">
        <v>3</v>
      </c>
      <c r="M11" s="65">
        <v>3</v>
      </c>
      <c r="N11" s="65">
        <v>2</v>
      </c>
      <c r="O11" s="66">
        <f>((K11*$K$2)+(L11*$L$2)+(M11*$M$2)+(N11*$N$2))/$O$2</f>
        <v>2.5</v>
      </c>
      <c r="P11" s="65">
        <v>2</v>
      </c>
      <c r="Q11" s="65">
        <v>1</v>
      </c>
      <c r="R11" s="65">
        <v>1</v>
      </c>
      <c r="S11" s="66">
        <f>((P11*$P$2)+(Q11*$Q$2)+(R11*$R$2))/$S$2</f>
        <v>1.4</v>
      </c>
      <c r="T11" s="66">
        <f>O11*S11</f>
        <v>3.5</v>
      </c>
      <c r="U11" s="69" t="s">
        <v>484</v>
      </c>
      <c r="V11" s="69" t="s">
        <v>504</v>
      </c>
      <c r="W11" s="62" t="s">
        <v>310</v>
      </c>
      <c r="X11" s="62"/>
      <c r="Y11" s="66">
        <v>1</v>
      </c>
      <c r="Z11" s="59">
        <f>IF(T11-Y11&gt;1,T11-Y11,1)</f>
        <v>2.5</v>
      </c>
      <c r="AA11" s="59" t="str">
        <f>IF(Z11="","",IF(Z11&gt;8,"A",IF(Z11&gt;6,"M/A",IF(Z11&gt;5,"M",IF(Z11&gt;3,"M/B",IF(Z11&gt;1,"B","R"))))))</f>
        <v>B</v>
      </c>
    </row>
    <row r="12" spans="1:27" s="42" customFormat="1" ht="135" customHeight="1" x14ac:dyDescent="0.35">
      <c r="A12" s="49">
        <f t="shared" si="0"/>
        <v>8</v>
      </c>
      <c r="B12" s="52" t="s">
        <v>843</v>
      </c>
      <c r="C12" s="78" t="s">
        <v>255</v>
      </c>
      <c r="D12" s="63" t="s">
        <v>92</v>
      </c>
      <c r="E12" s="63" t="s">
        <v>257</v>
      </c>
      <c r="F12" s="63" t="s">
        <v>728</v>
      </c>
      <c r="G12" s="63" t="s">
        <v>150</v>
      </c>
      <c r="H12" s="82" t="s">
        <v>258</v>
      </c>
      <c r="I12" s="56" t="s">
        <v>619</v>
      </c>
      <c r="J12" s="62" t="s">
        <v>729</v>
      </c>
      <c r="K12" s="65">
        <v>2</v>
      </c>
      <c r="L12" s="65">
        <v>3</v>
      </c>
      <c r="M12" s="65">
        <v>3</v>
      </c>
      <c r="N12" s="65">
        <v>2</v>
      </c>
      <c r="O12" s="66">
        <f>((K12*$K$2)+(L12*$L$2)+(M12*$M$2)+(N12*$N$2))/$O$2</f>
        <v>2.5</v>
      </c>
      <c r="P12" s="65">
        <v>2</v>
      </c>
      <c r="Q12" s="65">
        <v>1</v>
      </c>
      <c r="R12" s="65">
        <v>1</v>
      </c>
      <c r="S12" s="66">
        <f>((P12*$P$2)+(Q12*$Q$2)+(R12*$R$2))/$S$2</f>
        <v>1.4</v>
      </c>
      <c r="T12" s="66">
        <f>O12*S12</f>
        <v>3.5</v>
      </c>
      <c r="U12" s="69" t="s">
        <v>484</v>
      </c>
      <c r="V12" s="69" t="s">
        <v>504</v>
      </c>
      <c r="W12" s="76" t="s">
        <v>268</v>
      </c>
      <c r="X12" s="62"/>
      <c r="Y12" s="66">
        <v>1</v>
      </c>
      <c r="Z12" s="59">
        <f>IF(T12-Y12&gt;1,T12-Y12,1)</f>
        <v>2.5</v>
      </c>
      <c r="AA12" s="59" t="str">
        <f>IF(Z12="","",IF(Z12&gt;8,"A",IF(Z12&gt;6,"M/A",IF(Z12&gt;5,"M",IF(Z12&gt;3,"M/B",IF(Z12&gt;1,"B","R"))))))</f>
        <v>B</v>
      </c>
    </row>
    <row r="13" spans="1:27" s="42" customFormat="1" ht="164.25" customHeight="1" x14ac:dyDescent="0.35">
      <c r="A13" s="49">
        <f t="shared" si="0"/>
        <v>9</v>
      </c>
      <c r="B13" s="52" t="s">
        <v>843</v>
      </c>
      <c r="C13" s="61" t="s">
        <v>153</v>
      </c>
      <c r="D13" s="62" t="s">
        <v>11</v>
      </c>
      <c r="E13" s="62" t="s">
        <v>198</v>
      </c>
      <c r="F13" s="63" t="s">
        <v>529</v>
      </c>
      <c r="G13" s="63" t="s">
        <v>530</v>
      </c>
      <c r="H13" s="65" t="s">
        <v>531</v>
      </c>
      <c r="I13" s="56" t="s">
        <v>534</v>
      </c>
      <c r="J13" s="64" t="s">
        <v>535</v>
      </c>
      <c r="K13" s="65">
        <v>3</v>
      </c>
      <c r="L13" s="65">
        <v>3</v>
      </c>
      <c r="M13" s="65">
        <v>2</v>
      </c>
      <c r="N13" s="65">
        <v>3</v>
      </c>
      <c r="O13" s="66">
        <f>((K13*$K$2)+(L13*$L$2)+(M13*$M$2)+(N13*$N$2))/$O$2</f>
        <v>2.7</v>
      </c>
      <c r="P13" s="65">
        <v>3</v>
      </c>
      <c r="Q13" s="65">
        <v>1</v>
      </c>
      <c r="R13" s="65">
        <v>3</v>
      </c>
      <c r="S13" s="66">
        <f>((P13*$P$2)+(Q13*$Q$2)+(R13*$R$2))/$S$2</f>
        <v>2.4</v>
      </c>
      <c r="T13" s="66">
        <f>O13*S13</f>
        <v>6.48</v>
      </c>
      <c r="U13" s="69" t="s">
        <v>931</v>
      </c>
      <c r="V13" s="69" t="s">
        <v>504</v>
      </c>
      <c r="W13" s="69" t="s">
        <v>532</v>
      </c>
      <c r="X13" s="73"/>
      <c r="Y13" s="66">
        <v>4</v>
      </c>
      <c r="Z13" s="59">
        <f>IF(T13-Y13&gt;1,T13-Y13,1)</f>
        <v>2.4800000000000004</v>
      </c>
      <c r="AA13" s="59" t="str">
        <f>IF(Z13="","",IF(Z13&gt;8,"A",IF(Z13&gt;6,"M/A",IF(Z13&gt;5,"M",IF(Z13&gt;3,"M/B",IF(Z13&gt;1,"B","R"))))))</f>
        <v>B</v>
      </c>
    </row>
    <row r="14" spans="1:27" s="42" customFormat="1" ht="164.25" customHeight="1" x14ac:dyDescent="0.35">
      <c r="A14" s="49">
        <f t="shared" si="0"/>
        <v>10</v>
      </c>
      <c r="B14" s="52" t="s">
        <v>861</v>
      </c>
      <c r="C14" s="61" t="s">
        <v>14</v>
      </c>
      <c r="D14" s="54" t="s">
        <v>147</v>
      </c>
      <c r="E14" s="62" t="s">
        <v>94</v>
      </c>
      <c r="F14" s="63" t="s">
        <v>649</v>
      </c>
      <c r="G14" s="55" t="s">
        <v>217</v>
      </c>
      <c r="H14" s="57" t="s">
        <v>157</v>
      </c>
      <c r="I14" s="56" t="s">
        <v>534</v>
      </c>
      <c r="J14" s="69" t="s">
        <v>692</v>
      </c>
      <c r="K14" s="65">
        <v>1</v>
      </c>
      <c r="L14" s="65">
        <v>3</v>
      </c>
      <c r="M14" s="65">
        <v>3</v>
      </c>
      <c r="N14" s="65">
        <v>3</v>
      </c>
      <c r="O14" s="66">
        <f>((K14*$K$2)+(L14*$L$2)+(M14*$M$2)+(N14*$N$2))/$O$2</f>
        <v>2.6</v>
      </c>
      <c r="P14" s="65">
        <v>3</v>
      </c>
      <c r="Q14" s="65">
        <v>1</v>
      </c>
      <c r="R14" s="65">
        <v>3</v>
      </c>
      <c r="S14" s="66">
        <f>((P14*$P$2)+(Q14*$Q$2)+(R14*$R$2))/$S$2</f>
        <v>2.4</v>
      </c>
      <c r="T14" s="66">
        <f>O14*S14</f>
        <v>6.24</v>
      </c>
      <c r="U14" s="69" t="s">
        <v>484</v>
      </c>
      <c r="V14" s="69" t="s">
        <v>650</v>
      </c>
      <c r="W14" s="69" t="s">
        <v>651</v>
      </c>
      <c r="X14" s="69" t="s">
        <v>827</v>
      </c>
      <c r="Y14" s="66">
        <v>4</v>
      </c>
      <c r="Z14" s="59">
        <f>IF(T14-Y14&gt;1,T14-Y14,1)</f>
        <v>2.2400000000000002</v>
      </c>
      <c r="AA14" s="59" t="str">
        <f>IF(Z14="","",IF(Z14&gt;8,"A",IF(Z14&gt;6,"M/A",IF(Z14&gt;5,"M",IF(Z14&gt;3,"M/B",IF(Z14&gt;1,"B","R"))))))</f>
        <v>B</v>
      </c>
    </row>
    <row r="15" spans="1:27" s="42" customFormat="1" ht="153.75" customHeight="1" x14ac:dyDescent="0.35">
      <c r="A15" s="49">
        <f t="shared" si="0"/>
        <v>11</v>
      </c>
      <c r="B15" s="52" t="s">
        <v>861</v>
      </c>
      <c r="C15" s="61" t="s">
        <v>112</v>
      </c>
      <c r="D15" s="81" t="s">
        <v>145</v>
      </c>
      <c r="E15" s="81" t="s">
        <v>212</v>
      </c>
      <c r="F15" s="63" t="s">
        <v>643</v>
      </c>
      <c r="G15" s="63" t="s">
        <v>638</v>
      </c>
      <c r="H15" s="65" t="s">
        <v>639</v>
      </c>
      <c r="I15" s="56" t="s">
        <v>640</v>
      </c>
      <c r="J15" s="62" t="s">
        <v>641</v>
      </c>
      <c r="K15" s="65">
        <v>2</v>
      </c>
      <c r="L15" s="65">
        <v>3</v>
      </c>
      <c r="M15" s="65">
        <v>1</v>
      </c>
      <c r="N15" s="65">
        <v>2</v>
      </c>
      <c r="O15" s="66">
        <f>((K15*$K$2)+(L15*$L$2)+(M15*$M$2)+(N15*$N$2))/$O$2</f>
        <v>1.9</v>
      </c>
      <c r="P15" s="65">
        <v>2</v>
      </c>
      <c r="Q15" s="65">
        <v>1</v>
      </c>
      <c r="R15" s="65">
        <v>2</v>
      </c>
      <c r="S15" s="66">
        <f>((P15*$P$2)+(Q15*$Q$2)+(R15*$R$2))/$S$2</f>
        <v>1.7</v>
      </c>
      <c r="T15" s="66">
        <f>O15*S15</f>
        <v>3.23</v>
      </c>
      <c r="U15" s="69" t="s">
        <v>484</v>
      </c>
      <c r="V15" s="69"/>
      <c r="W15" s="69" t="s">
        <v>642</v>
      </c>
      <c r="X15" s="69"/>
      <c r="Y15" s="66">
        <v>1</v>
      </c>
      <c r="Z15" s="59">
        <f>IF(T15-Y15&gt;1,T15-Y15,1)</f>
        <v>2.23</v>
      </c>
      <c r="AA15" s="59" t="str">
        <f>IF(Z15="","",IF(Z15&gt;8,"A",IF(Z15&gt;6,"M/A",IF(Z15&gt;5,"M",IF(Z15&gt;3,"M/B",IF(Z15&gt;1,"B","R"))))))</f>
        <v>B</v>
      </c>
    </row>
    <row r="16" spans="1:27" s="42" customFormat="1" ht="135" customHeight="1" x14ac:dyDescent="0.35">
      <c r="A16" s="49">
        <f t="shared" si="0"/>
        <v>12</v>
      </c>
      <c r="B16" s="52" t="s">
        <v>844</v>
      </c>
      <c r="C16" s="78" t="s">
        <v>1</v>
      </c>
      <c r="D16" s="62" t="s">
        <v>35</v>
      </c>
      <c r="E16" s="62" t="s">
        <v>522</v>
      </c>
      <c r="F16" s="63" t="s">
        <v>808</v>
      </c>
      <c r="G16" s="63" t="s">
        <v>806</v>
      </c>
      <c r="H16" s="65" t="s">
        <v>523</v>
      </c>
      <c r="I16" s="56" t="s">
        <v>190</v>
      </c>
      <c r="J16" s="80" t="s">
        <v>524</v>
      </c>
      <c r="K16" s="65">
        <v>3</v>
      </c>
      <c r="L16" s="65">
        <v>3</v>
      </c>
      <c r="M16" s="65">
        <v>3</v>
      </c>
      <c r="N16" s="65">
        <v>1</v>
      </c>
      <c r="O16" s="66">
        <f>((K16*$K$2)+(L16*$L$2)+(M16*$M$2)+(N16*$N$2))/$O$2</f>
        <v>2.4</v>
      </c>
      <c r="P16" s="65">
        <v>1</v>
      </c>
      <c r="Q16" s="65">
        <v>1</v>
      </c>
      <c r="R16" s="65">
        <v>2</v>
      </c>
      <c r="S16" s="66">
        <f>((P16*$P$2)+(Q16*$Q$2)+(R16*$R$2))/$S$2</f>
        <v>1.3</v>
      </c>
      <c r="T16" s="66">
        <f>O16*S16</f>
        <v>3.12</v>
      </c>
      <c r="U16" s="69" t="s">
        <v>367</v>
      </c>
      <c r="V16" s="69" t="s">
        <v>525</v>
      </c>
      <c r="W16" s="62"/>
      <c r="X16" s="73"/>
      <c r="Y16" s="66">
        <v>1</v>
      </c>
      <c r="Z16" s="59">
        <f>IF(T16-Y16&gt;1,T16-Y16,1)</f>
        <v>2.12</v>
      </c>
      <c r="AA16" s="59" t="str">
        <f>IF(Z16="","",IF(Z16&gt;8,"A",IF(Z16&gt;6,"M/A",IF(Z16&gt;5,"M",IF(Z16&gt;3,"M/B",IF(Z16&gt;1,"B","R"))))))</f>
        <v>B</v>
      </c>
    </row>
    <row r="17" spans="1:27" s="50" customFormat="1" ht="135" customHeight="1" x14ac:dyDescent="0.35">
      <c r="A17" s="49">
        <f t="shared" si="0"/>
        <v>13</v>
      </c>
      <c r="B17" s="49" t="s">
        <v>860</v>
      </c>
      <c r="C17" s="78" t="s">
        <v>142</v>
      </c>
      <c r="D17" s="62" t="s">
        <v>201</v>
      </c>
      <c r="E17" s="62" t="s">
        <v>202</v>
      </c>
      <c r="F17" s="63" t="s">
        <v>203</v>
      </c>
      <c r="G17" s="63" t="s">
        <v>553</v>
      </c>
      <c r="H17" s="77" t="s">
        <v>204</v>
      </c>
      <c r="I17" s="56" t="s">
        <v>619</v>
      </c>
      <c r="J17" s="62" t="s">
        <v>729</v>
      </c>
      <c r="K17" s="65">
        <v>2</v>
      </c>
      <c r="L17" s="65">
        <v>3</v>
      </c>
      <c r="M17" s="65">
        <v>2</v>
      </c>
      <c r="N17" s="65">
        <v>2</v>
      </c>
      <c r="O17" s="66">
        <f>((K17*$K$2)+(L17*$L$2)+(M17*$M$2)+(N17*$N$2))/$O$2</f>
        <v>2.2000000000000002</v>
      </c>
      <c r="P17" s="65">
        <v>2</v>
      </c>
      <c r="Q17" s="65">
        <v>1</v>
      </c>
      <c r="R17" s="65">
        <v>1</v>
      </c>
      <c r="S17" s="66">
        <f>((P17*$P$2)+(Q17*$Q$2)+(R17*$R$2))/$S$2</f>
        <v>1.4</v>
      </c>
      <c r="T17" s="66">
        <f>O17*S17</f>
        <v>3.08</v>
      </c>
      <c r="U17" s="69" t="s">
        <v>484</v>
      </c>
      <c r="V17" s="69" t="s">
        <v>504</v>
      </c>
      <c r="W17" s="62" t="s">
        <v>709</v>
      </c>
      <c r="X17" s="62" t="s">
        <v>266</v>
      </c>
      <c r="Y17" s="66">
        <v>1</v>
      </c>
      <c r="Z17" s="59">
        <f>IF(T17-Y17&gt;1,T17-Y17,1)</f>
        <v>2.08</v>
      </c>
      <c r="AA17" s="59" t="str">
        <f>IF(Z17="","",IF(Z17&gt;8,"A",IF(Z17&gt;6,"M/A",IF(Z17&gt;5,"M",IF(Z17&gt;3,"M/B",IF(Z17&gt;1,"B","R"))))))</f>
        <v>B</v>
      </c>
    </row>
    <row r="18" spans="1:27" s="42" customFormat="1" ht="147.75" customHeight="1" x14ac:dyDescent="0.35">
      <c r="A18" s="49">
        <f t="shared" si="0"/>
        <v>14</v>
      </c>
      <c r="B18" s="51" t="s">
        <v>860</v>
      </c>
      <c r="C18" s="78" t="s">
        <v>142</v>
      </c>
      <c r="D18" s="62" t="s">
        <v>247</v>
      </c>
      <c r="E18" s="62" t="s">
        <v>248</v>
      </c>
      <c r="F18" s="63" t="s">
        <v>249</v>
      </c>
      <c r="G18" s="68" t="s">
        <v>242</v>
      </c>
      <c r="H18" s="77" t="s">
        <v>144</v>
      </c>
      <c r="I18" s="56" t="s">
        <v>619</v>
      </c>
      <c r="J18" s="62" t="s">
        <v>707</v>
      </c>
      <c r="K18" s="65">
        <v>2</v>
      </c>
      <c r="L18" s="65">
        <v>3</v>
      </c>
      <c r="M18" s="65">
        <v>2</v>
      </c>
      <c r="N18" s="65">
        <v>2</v>
      </c>
      <c r="O18" s="66">
        <f>((K18*$K$2)+(L18*$L$2)+(M18*$M$2)+(N18*$N$2))/$O$2</f>
        <v>2.2000000000000002</v>
      </c>
      <c r="P18" s="65">
        <v>2</v>
      </c>
      <c r="Q18" s="65">
        <v>1</v>
      </c>
      <c r="R18" s="65">
        <v>1</v>
      </c>
      <c r="S18" s="66">
        <f>((P18*$P$2)+(Q18*$Q$2)+(R18*$R$2))/$S$2</f>
        <v>1.4</v>
      </c>
      <c r="T18" s="66">
        <f>O18*S18</f>
        <v>3.08</v>
      </c>
      <c r="U18" s="69" t="s">
        <v>484</v>
      </c>
      <c r="V18" s="69" t="s">
        <v>504</v>
      </c>
      <c r="W18" s="62" t="s">
        <v>709</v>
      </c>
      <c r="X18" s="73"/>
      <c r="Y18" s="66">
        <v>1</v>
      </c>
      <c r="Z18" s="59">
        <f>IF(T18-Y18&gt;1,T18-Y18,1)</f>
        <v>2.08</v>
      </c>
      <c r="AA18" s="59" t="str">
        <f>IF(Z18="","",IF(Z18&gt;8,"A",IF(Z18&gt;6,"M/A",IF(Z18&gt;5,"M",IF(Z18&gt;3,"M/B",IF(Z18&gt;1,"B","R"))))))</f>
        <v>B</v>
      </c>
    </row>
    <row r="19" spans="1:27" s="42" customFormat="1" ht="141" customHeight="1" x14ac:dyDescent="0.35">
      <c r="A19" s="49">
        <f t="shared" si="0"/>
        <v>15</v>
      </c>
      <c r="B19" s="71" t="s">
        <v>861</v>
      </c>
      <c r="C19" s="61" t="s">
        <v>14</v>
      </c>
      <c r="D19" s="62" t="s">
        <v>36</v>
      </c>
      <c r="E19" s="62" t="s">
        <v>208</v>
      </c>
      <c r="F19" s="63" t="s">
        <v>311</v>
      </c>
      <c r="G19" s="74" t="s">
        <v>618</v>
      </c>
      <c r="H19" s="82" t="s">
        <v>209</v>
      </c>
      <c r="I19" s="56" t="s">
        <v>619</v>
      </c>
      <c r="J19" s="62" t="s">
        <v>621</v>
      </c>
      <c r="K19" s="65">
        <v>2</v>
      </c>
      <c r="L19" s="65">
        <v>3</v>
      </c>
      <c r="M19" s="65">
        <v>3</v>
      </c>
      <c r="N19" s="65">
        <v>1</v>
      </c>
      <c r="O19" s="66">
        <f>((K19*$K$2)+(L19*$L$2)+(M19*$M$2)+(N19*$N$2))/$O$2</f>
        <v>2.2000000000000002</v>
      </c>
      <c r="P19" s="65">
        <v>1</v>
      </c>
      <c r="Q19" s="65">
        <v>1</v>
      </c>
      <c r="R19" s="65">
        <v>2</v>
      </c>
      <c r="S19" s="66">
        <f>((P19*$P$2)+(Q19*$Q$2)+(R19*$R$2))/$S$2</f>
        <v>1.3</v>
      </c>
      <c r="T19" s="66">
        <f>O19*S19</f>
        <v>2.8600000000000003</v>
      </c>
      <c r="U19" s="69" t="s">
        <v>484</v>
      </c>
      <c r="V19" s="69" t="s">
        <v>633</v>
      </c>
      <c r="W19" s="62" t="s">
        <v>305</v>
      </c>
      <c r="X19" s="62" t="s">
        <v>628</v>
      </c>
      <c r="Y19" s="66">
        <v>1</v>
      </c>
      <c r="Z19" s="59">
        <f>IF(T19-Y19&gt;1,T19-Y19,1)</f>
        <v>1.8600000000000003</v>
      </c>
      <c r="AA19" s="59" t="str">
        <f>IF(Z19="","",IF(Z19&gt;8,"A",IF(Z19&gt;6,"M/A",IF(Z19&gt;5,"M",IF(Z19&gt;3,"M/B",IF(Z19&gt;1,"B","R"))))))</f>
        <v>B</v>
      </c>
    </row>
    <row r="20" spans="1:27" s="42" customFormat="1" ht="208.5" customHeight="1" x14ac:dyDescent="0.35">
      <c r="A20" s="49">
        <f t="shared" si="0"/>
        <v>16</v>
      </c>
      <c r="B20" s="71" t="s">
        <v>846</v>
      </c>
      <c r="C20" s="61" t="s">
        <v>10</v>
      </c>
      <c r="D20" s="62" t="s">
        <v>135</v>
      </c>
      <c r="E20" s="62" t="s">
        <v>134</v>
      </c>
      <c r="F20" s="63" t="s">
        <v>465</v>
      </c>
      <c r="G20" s="63" t="s">
        <v>466</v>
      </c>
      <c r="H20" s="77" t="s">
        <v>133</v>
      </c>
      <c r="I20" s="56" t="s">
        <v>190</v>
      </c>
      <c r="J20" s="62" t="s">
        <v>467</v>
      </c>
      <c r="K20" s="65">
        <v>2</v>
      </c>
      <c r="L20" s="65">
        <v>1</v>
      </c>
      <c r="M20" s="65">
        <v>1</v>
      </c>
      <c r="N20" s="65">
        <v>3</v>
      </c>
      <c r="O20" s="66">
        <f>((K20*$K$2)+(L20*$L$2)+(M20*$M$2)+(N20*$N$2))/$O$2</f>
        <v>1.8</v>
      </c>
      <c r="P20" s="65">
        <v>3</v>
      </c>
      <c r="Q20" s="65">
        <v>1</v>
      </c>
      <c r="R20" s="65">
        <v>2</v>
      </c>
      <c r="S20" s="66">
        <f>((P20*$P$2)+(Q20*$Q$2)+(R20*$R$2))/$S$2</f>
        <v>2.1</v>
      </c>
      <c r="T20" s="66">
        <f>O20*S20</f>
        <v>3.7800000000000002</v>
      </c>
      <c r="U20" s="69" t="s">
        <v>270</v>
      </c>
      <c r="V20" s="69" t="s">
        <v>907</v>
      </c>
      <c r="W20" s="69" t="s">
        <v>468</v>
      </c>
      <c r="X20" s="64" t="s">
        <v>809</v>
      </c>
      <c r="Y20" s="66">
        <v>2</v>
      </c>
      <c r="Z20" s="59">
        <f>IF(T20-Y20&gt;1,T20-Y20,1)</f>
        <v>1.7800000000000002</v>
      </c>
      <c r="AA20" s="59" t="str">
        <f>IF(Z20="","",IF(Z20&gt;8,"A",IF(Z20&gt;6,"M/A",IF(Z20&gt;5,"M",IF(Z20&gt;3,"M/B",IF(Z20&gt;1,"B","R"))))))</f>
        <v>B</v>
      </c>
    </row>
    <row r="21" spans="1:27" s="42" customFormat="1" ht="142.5" customHeight="1" x14ac:dyDescent="0.35">
      <c r="A21" s="49">
        <f t="shared" si="0"/>
        <v>17</v>
      </c>
      <c r="B21" s="71" t="s">
        <v>842</v>
      </c>
      <c r="C21" s="78" t="s">
        <v>128</v>
      </c>
      <c r="D21" s="62" t="s">
        <v>158</v>
      </c>
      <c r="E21" s="62" t="s">
        <v>159</v>
      </c>
      <c r="F21" s="63" t="s">
        <v>415</v>
      </c>
      <c r="G21" s="63" t="s">
        <v>416</v>
      </c>
      <c r="H21" s="65" t="s">
        <v>417</v>
      </c>
      <c r="I21" s="56" t="s">
        <v>190</v>
      </c>
      <c r="J21" s="63" t="s">
        <v>418</v>
      </c>
      <c r="K21" s="65">
        <v>3</v>
      </c>
      <c r="L21" s="65">
        <v>3</v>
      </c>
      <c r="M21" s="65">
        <v>2</v>
      </c>
      <c r="N21" s="65">
        <v>1</v>
      </c>
      <c r="O21" s="66">
        <f>((K21*$K$2)+(L21*$L$2)+(M21*$M$2)+(N21*$N$2))/$O$2</f>
        <v>2.1</v>
      </c>
      <c r="P21" s="65">
        <v>1</v>
      </c>
      <c r="Q21" s="65">
        <v>1</v>
      </c>
      <c r="R21" s="65">
        <v>2</v>
      </c>
      <c r="S21" s="66">
        <f>((P21*$P$2)+(Q21*$Q$2)+(R21*$R$2))/$S$2</f>
        <v>1.3</v>
      </c>
      <c r="T21" s="66">
        <f>O21*S21</f>
        <v>2.7300000000000004</v>
      </c>
      <c r="U21" s="69" t="s">
        <v>270</v>
      </c>
      <c r="V21" s="62" t="s">
        <v>419</v>
      </c>
      <c r="W21" s="69" t="s">
        <v>420</v>
      </c>
      <c r="X21" s="69" t="s">
        <v>414</v>
      </c>
      <c r="Y21" s="66">
        <v>1</v>
      </c>
      <c r="Z21" s="59">
        <f>IF(T21-Y21&gt;1,T21-Y21,1)</f>
        <v>1.7300000000000004</v>
      </c>
      <c r="AA21" s="59" t="str">
        <f>IF(Z21="","",IF(Z21&gt;8,"A",IF(Z21&gt;6,"M/A",IF(Z21&gt;5,"M",IF(Z21&gt;3,"M/B",IF(Z21&gt;1,"B","R"))))))</f>
        <v>B</v>
      </c>
    </row>
    <row r="22" spans="1:27" s="42" customFormat="1" ht="118.5" customHeight="1" x14ac:dyDescent="0.35">
      <c r="A22" s="49">
        <f t="shared" si="0"/>
        <v>18</v>
      </c>
      <c r="B22" s="51" t="s">
        <v>847</v>
      </c>
      <c r="C22" s="61" t="s">
        <v>568</v>
      </c>
      <c r="D22" s="81" t="s">
        <v>832</v>
      </c>
      <c r="E22" s="62" t="s">
        <v>833</v>
      </c>
      <c r="F22" s="63" t="s">
        <v>835</v>
      </c>
      <c r="G22" s="64" t="s">
        <v>834</v>
      </c>
      <c r="H22" s="65" t="s">
        <v>569</v>
      </c>
      <c r="I22" s="56" t="s">
        <v>190</v>
      </c>
      <c r="J22" s="62" t="s">
        <v>570</v>
      </c>
      <c r="K22" s="65">
        <v>3</v>
      </c>
      <c r="L22" s="65">
        <v>3</v>
      </c>
      <c r="M22" s="65">
        <v>2</v>
      </c>
      <c r="N22" s="65">
        <v>1</v>
      </c>
      <c r="O22" s="66">
        <f>((K22*$K$2)+(L22*$L$2)+(M22*$M$2)+(N22*$N$2))/$O$2</f>
        <v>2.1</v>
      </c>
      <c r="P22" s="65">
        <v>1</v>
      </c>
      <c r="Q22" s="65">
        <v>1</v>
      </c>
      <c r="R22" s="65">
        <v>2</v>
      </c>
      <c r="S22" s="66">
        <f>((P22*$P$2)+(Q22*$Q$2)+(R22*$R$2))/$S$2</f>
        <v>1.3</v>
      </c>
      <c r="T22" s="66">
        <f>O22*S22</f>
        <v>2.7300000000000004</v>
      </c>
      <c r="U22" s="69" t="s">
        <v>484</v>
      </c>
      <c r="V22" s="69" t="s">
        <v>571</v>
      </c>
      <c r="W22" s="69" t="s">
        <v>836</v>
      </c>
      <c r="X22" s="76"/>
      <c r="Y22" s="66">
        <v>1</v>
      </c>
      <c r="Z22" s="59">
        <f>IF(T22-Y22&gt;1,T22-Y22,1)</f>
        <v>1.7300000000000004</v>
      </c>
      <c r="AA22" s="59" t="str">
        <f>IF(Z22="","",IF(Z22&gt;8,"A",IF(Z22&gt;6,"M/A",IF(Z22&gt;5,"M",IF(Z22&gt;3,"M/B",IF(Z22&gt;1,"B","R"))))))</f>
        <v>B</v>
      </c>
    </row>
    <row r="23" spans="1:27" ht="126.75" customHeight="1" x14ac:dyDescent="0.35">
      <c r="A23" s="49">
        <f t="shared" si="0"/>
        <v>19</v>
      </c>
      <c r="B23" s="71" t="s">
        <v>840</v>
      </c>
      <c r="C23" s="61" t="s">
        <v>96</v>
      </c>
      <c r="D23" s="62" t="s">
        <v>97</v>
      </c>
      <c r="E23" s="62" t="s">
        <v>100</v>
      </c>
      <c r="F23" s="63" t="s">
        <v>285</v>
      </c>
      <c r="G23" s="64" t="s">
        <v>326</v>
      </c>
      <c r="H23" s="65" t="s">
        <v>99</v>
      </c>
      <c r="I23" s="91" t="s">
        <v>190</v>
      </c>
      <c r="J23" s="62" t="s">
        <v>327</v>
      </c>
      <c r="K23" s="65">
        <v>2</v>
      </c>
      <c r="L23" s="65">
        <v>3</v>
      </c>
      <c r="M23" s="65">
        <v>1</v>
      </c>
      <c r="N23" s="65">
        <v>1</v>
      </c>
      <c r="O23" s="66">
        <f>((K23*$K$2)+(L23*$L$2)+(M23*$M$2)+(N23*$N$2))/$O$2</f>
        <v>1.6</v>
      </c>
      <c r="P23" s="65">
        <v>2</v>
      </c>
      <c r="Q23" s="65">
        <v>1</v>
      </c>
      <c r="R23" s="65">
        <v>2</v>
      </c>
      <c r="S23" s="66">
        <f>((P23*$P$2)+(Q23*$Q$2)+(R23*$R$2))/$S$2</f>
        <v>1.7</v>
      </c>
      <c r="T23" s="66">
        <f>O23*S23</f>
        <v>2.72</v>
      </c>
      <c r="U23" s="67" t="s">
        <v>270</v>
      </c>
      <c r="V23" s="67" t="s">
        <v>281</v>
      </c>
      <c r="W23" s="64" t="s">
        <v>329</v>
      </c>
      <c r="X23" s="64" t="s">
        <v>328</v>
      </c>
      <c r="Y23" s="66">
        <v>1</v>
      </c>
      <c r="Z23" s="59">
        <f>IF(T23-Y23&gt;1,T23-Y23,1)</f>
        <v>1.7200000000000002</v>
      </c>
      <c r="AA23" s="59" t="str">
        <f>IF(Z23="","",IF(Z23&gt;8,"A",IF(Z23&gt;6,"M/A",IF(Z23&gt;5,"M",IF(Z23&gt;3,"M/B",IF(Z23&gt;1,"B","R"))))))</f>
        <v>B</v>
      </c>
    </row>
    <row r="24" spans="1:27" ht="117.75" customHeight="1" x14ac:dyDescent="0.35">
      <c r="A24" s="49">
        <f t="shared" si="0"/>
        <v>20</v>
      </c>
      <c r="B24" s="71" t="s">
        <v>861</v>
      </c>
      <c r="C24" s="61" t="s">
        <v>14</v>
      </c>
      <c r="D24" s="62" t="s">
        <v>36</v>
      </c>
      <c r="E24" s="81" t="s">
        <v>205</v>
      </c>
      <c r="F24" s="63" t="s">
        <v>617</v>
      </c>
      <c r="G24" s="74" t="s">
        <v>618</v>
      </c>
      <c r="H24" s="84" t="s">
        <v>620</v>
      </c>
      <c r="I24" s="64" t="s">
        <v>619</v>
      </c>
      <c r="J24" s="62" t="s">
        <v>621</v>
      </c>
      <c r="K24" s="65">
        <v>1</v>
      </c>
      <c r="L24" s="65">
        <v>3</v>
      </c>
      <c r="M24" s="65">
        <v>3</v>
      </c>
      <c r="N24" s="65">
        <v>1</v>
      </c>
      <c r="O24" s="66">
        <f>((K24*$K$2)+(L24*$L$2)+(M24*$M$2)+(N24*$N$2))/$O$2</f>
        <v>2</v>
      </c>
      <c r="P24" s="65">
        <v>1</v>
      </c>
      <c r="Q24" s="65">
        <v>1</v>
      </c>
      <c r="R24" s="65">
        <v>2</v>
      </c>
      <c r="S24" s="66">
        <f>((P24*$P$2)+(Q24*$Q$2)+(R24*$R$2))/$S$2</f>
        <v>1.3</v>
      </c>
      <c r="T24" s="66">
        <f>O24*S24</f>
        <v>2.6</v>
      </c>
      <c r="U24" s="69" t="s">
        <v>484</v>
      </c>
      <c r="V24" s="69" t="s">
        <v>622</v>
      </c>
      <c r="W24" s="69" t="s">
        <v>623</v>
      </c>
      <c r="X24" s="69" t="s">
        <v>627</v>
      </c>
      <c r="Y24" s="66">
        <v>1</v>
      </c>
      <c r="Z24" s="59">
        <f>IF(T24-Y24&gt;1,T24-Y24,1)</f>
        <v>1.6</v>
      </c>
      <c r="AA24" s="59" t="str">
        <f>IF(Z24="","",IF(Z24&gt;8,"A",IF(Z24&gt;6,"M/A",IF(Z24&gt;5,"M",IF(Z24&gt;3,"M/B",IF(Z24&gt;1,"B","R"))))))</f>
        <v>B</v>
      </c>
    </row>
    <row r="25" spans="1:27" ht="154.5" customHeight="1" x14ac:dyDescent="0.35">
      <c r="A25" s="49">
        <f t="shared" si="0"/>
        <v>21</v>
      </c>
      <c r="B25" s="71" t="s">
        <v>861</v>
      </c>
      <c r="C25" s="61" t="s">
        <v>14</v>
      </c>
      <c r="D25" s="62" t="s">
        <v>36</v>
      </c>
      <c r="E25" s="81" t="s">
        <v>93</v>
      </c>
      <c r="F25" s="63" t="s">
        <v>624</v>
      </c>
      <c r="G25" s="74" t="s">
        <v>618</v>
      </c>
      <c r="H25" s="82" t="s">
        <v>133</v>
      </c>
      <c r="I25" s="64" t="s">
        <v>619</v>
      </c>
      <c r="J25" s="62" t="s">
        <v>621</v>
      </c>
      <c r="K25" s="65">
        <v>1</v>
      </c>
      <c r="L25" s="65">
        <v>3</v>
      </c>
      <c r="M25" s="65">
        <v>3</v>
      </c>
      <c r="N25" s="65">
        <v>1</v>
      </c>
      <c r="O25" s="66">
        <f>((K25*$K$2)+(L25*$L$2)+(M25*$M$2)+(N25*$N$2))/$O$2</f>
        <v>2</v>
      </c>
      <c r="P25" s="65">
        <v>1</v>
      </c>
      <c r="Q25" s="65">
        <v>1</v>
      </c>
      <c r="R25" s="65">
        <v>2</v>
      </c>
      <c r="S25" s="66">
        <f>((P25*$P$2)+(Q25*$Q$2)+(R25*$R$2))/$S$2</f>
        <v>1.3</v>
      </c>
      <c r="T25" s="66">
        <f>O25*S25</f>
        <v>2.6</v>
      </c>
      <c r="U25" s="69" t="s">
        <v>484</v>
      </c>
      <c r="V25" s="69" t="s">
        <v>625</v>
      </c>
      <c r="W25" s="69" t="s">
        <v>626</v>
      </c>
      <c r="X25" s="62" t="s">
        <v>628</v>
      </c>
      <c r="Y25" s="66">
        <v>1</v>
      </c>
      <c r="Z25" s="59">
        <f>IF(T25-Y25&gt;1,T25-Y25,1)</f>
        <v>1.6</v>
      </c>
      <c r="AA25" s="59" t="str">
        <f>IF(Z25="","",IF(Z25&gt;8,"A",IF(Z25&gt;6,"M/A",IF(Z25&gt;5,"M",IF(Z25&gt;3,"M/B",IF(Z25&gt;1,"B","R"))))))</f>
        <v>B</v>
      </c>
    </row>
    <row r="26" spans="1:27" ht="154.5" customHeight="1" x14ac:dyDescent="0.35">
      <c r="A26" s="49">
        <f t="shared" si="0"/>
        <v>22</v>
      </c>
      <c r="B26" s="71" t="s">
        <v>861</v>
      </c>
      <c r="C26" s="61" t="s">
        <v>14</v>
      </c>
      <c r="D26" s="62" t="s">
        <v>36</v>
      </c>
      <c r="E26" s="62" t="s">
        <v>207</v>
      </c>
      <c r="F26" s="63" t="s">
        <v>629</v>
      </c>
      <c r="G26" s="74" t="s">
        <v>618</v>
      </c>
      <c r="H26" s="82" t="s">
        <v>206</v>
      </c>
      <c r="I26" s="64" t="s">
        <v>619</v>
      </c>
      <c r="J26" s="62" t="s">
        <v>621</v>
      </c>
      <c r="K26" s="65">
        <v>1</v>
      </c>
      <c r="L26" s="65">
        <v>3</v>
      </c>
      <c r="M26" s="65">
        <v>3</v>
      </c>
      <c r="N26" s="65">
        <v>1</v>
      </c>
      <c r="O26" s="66">
        <f>((K26*$K$2)+(L26*$L$2)+(M26*$M$2)+(N26*$N$2))/$O$2</f>
        <v>2</v>
      </c>
      <c r="P26" s="65">
        <v>1</v>
      </c>
      <c r="Q26" s="65">
        <v>1</v>
      </c>
      <c r="R26" s="65">
        <v>2</v>
      </c>
      <c r="S26" s="66">
        <f>((P26*$P$2)+(Q26*$Q$2)+(R26*$R$2))/$S$2</f>
        <v>1.3</v>
      </c>
      <c r="T26" s="66">
        <f>O26*S26</f>
        <v>2.6</v>
      </c>
      <c r="U26" s="69" t="s">
        <v>484</v>
      </c>
      <c r="V26" s="69" t="s">
        <v>633</v>
      </c>
      <c r="W26" s="62" t="s">
        <v>630</v>
      </c>
      <c r="X26" s="62" t="s">
        <v>628</v>
      </c>
      <c r="Y26" s="66">
        <v>1</v>
      </c>
      <c r="Z26" s="59">
        <f>IF(T26-Y26&gt;1,T26-Y26,1)</f>
        <v>1.6</v>
      </c>
      <c r="AA26" s="59" t="str">
        <f>IF(Z26="","",IF(Z26&gt;8,"A",IF(Z26&gt;6,"M/A",IF(Z26&gt;5,"M",IF(Z26&gt;3,"M/B",IF(Z26&gt;1,"B","R"))))))</f>
        <v>B</v>
      </c>
    </row>
    <row r="27" spans="1:27" ht="200.25" customHeight="1" x14ac:dyDescent="0.35">
      <c r="A27" s="49">
        <f t="shared" si="0"/>
        <v>23</v>
      </c>
      <c r="B27" s="71" t="s">
        <v>846</v>
      </c>
      <c r="C27" s="61" t="s">
        <v>10</v>
      </c>
      <c r="D27" s="62" t="s">
        <v>136</v>
      </c>
      <c r="E27" s="62" t="s">
        <v>5</v>
      </c>
      <c r="F27" s="63" t="s">
        <v>895</v>
      </c>
      <c r="G27" s="63" t="s">
        <v>177</v>
      </c>
      <c r="H27" s="65" t="s">
        <v>169</v>
      </c>
      <c r="I27" s="64" t="s">
        <v>190</v>
      </c>
      <c r="J27" s="80" t="s">
        <v>515</v>
      </c>
      <c r="K27" s="65">
        <v>3</v>
      </c>
      <c r="L27" s="65">
        <v>3</v>
      </c>
      <c r="M27" s="65">
        <v>3</v>
      </c>
      <c r="N27" s="65">
        <v>2</v>
      </c>
      <c r="O27" s="66">
        <f>((K27*$K$2)+(L27*$L$2)+(M27*$M$2)+(N27*$N$2))/$O$2</f>
        <v>2.7</v>
      </c>
      <c r="P27" s="65">
        <v>2</v>
      </c>
      <c r="Q27" s="65">
        <v>1</v>
      </c>
      <c r="R27" s="65">
        <v>2</v>
      </c>
      <c r="S27" s="66">
        <f>((P27*$P$2)+(Q27*$Q$2)+(R27*$R$2))/$S$2</f>
        <v>1.7</v>
      </c>
      <c r="T27" s="66">
        <f>O27*S27</f>
        <v>4.59</v>
      </c>
      <c r="U27" s="69" t="s">
        <v>484</v>
      </c>
      <c r="V27" s="69" t="s">
        <v>907</v>
      </c>
      <c r="W27" s="76" t="s">
        <v>896</v>
      </c>
      <c r="X27" s="62"/>
      <c r="Y27" s="66">
        <v>3</v>
      </c>
      <c r="Z27" s="59">
        <f>IF(T27-Y27&gt;1,T27-Y27,1)</f>
        <v>1.5899999999999999</v>
      </c>
      <c r="AA27" s="59" t="str">
        <f>IF(Z27="","",IF(Z27&gt;8,"A",IF(Z27&gt;6,"M/A",IF(Z27&gt;5,"M",IF(Z27&gt;3,"M/B",IF(Z27&gt;1,"B","R"))))))</f>
        <v>B</v>
      </c>
    </row>
    <row r="28" spans="1:27" ht="122.25" customHeight="1" x14ac:dyDescent="0.35">
      <c r="A28" s="49">
        <f t="shared" si="0"/>
        <v>24</v>
      </c>
      <c r="B28" s="52" t="s">
        <v>846</v>
      </c>
      <c r="C28" s="61" t="s">
        <v>10</v>
      </c>
      <c r="D28" s="62" t="s">
        <v>136</v>
      </c>
      <c r="E28" s="62" t="s">
        <v>171</v>
      </c>
      <c r="F28" s="63" t="s">
        <v>172</v>
      </c>
      <c r="G28" s="68" t="s">
        <v>339</v>
      </c>
      <c r="H28" s="77" t="s">
        <v>133</v>
      </c>
      <c r="I28" s="64" t="s">
        <v>190</v>
      </c>
      <c r="J28" s="69" t="s">
        <v>483</v>
      </c>
      <c r="K28" s="65">
        <v>2</v>
      </c>
      <c r="L28" s="65">
        <v>1</v>
      </c>
      <c r="M28" s="65">
        <v>3</v>
      </c>
      <c r="N28" s="65">
        <v>2</v>
      </c>
      <c r="O28" s="66">
        <f>((K28*$K$2)+(L28*$L$2)+(M28*$M$2)+(N28*$N$2))/$O$2</f>
        <v>2.1</v>
      </c>
      <c r="P28" s="65">
        <v>2</v>
      </c>
      <c r="Q28" s="65">
        <v>1</v>
      </c>
      <c r="R28" s="65">
        <v>2</v>
      </c>
      <c r="S28" s="66">
        <f>((P28*$P$2)+(Q28*$Q$2)+(R28*$R$2))/$S$2</f>
        <v>1.7</v>
      </c>
      <c r="T28" s="66">
        <f>O28*S28</f>
        <v>3.57</v>
      </c>
      <c r="U28" s="69" t="s">
        <v>484</v>
      </c>
      <c r="V28" s="69" t="s">
        <v>908</v>
      </c>
      <c r="W28" s="64" t="s">
        <v>485</v>
      </c>
      <c r="X28" s="69" t="s">
        <v>492</v>
      </c>
      <c r="Y28" s="66">
        <v>2</v>
      </c>
      <c r="Z28" s="59">
        <f>IF(T28-Y28&gt;1,T28-Y28,1)</f>
        <v>1.5699999999999998</v>
      </c>
      <c r="AA28" s="59" t="str">
        <f>IF(Z28="","",IF(Z28&gt;8,"A",IF(Z28&gt;6,"M/A",IF(Z28&gt;5,"M",IF(Z28&gt;3,"M/B",IF(Z28&gt;1,"B","R"))))))</f>
        <v>B</v>
      </c>
    </row>
    <row r="29" spans="1:27" ht="125.25" customHeight="1" x14ac:dyDescent="0.35">
      <c r="A29" s="49">
        <f t="shared" si="0"/>
        <v>25</v>
      </c>
      <c r="B29" s="52" t="s">
        <v>861</v>
      </c>
      <c r="C29" s="61" t="s">
        <v>14</v>
      </c>
      <c r="D29" s="62" t="s">
        <v>149</v>
      </c>
      <c r="E29" s="62" t="s">
        <v>211</v>
      </c>
      <c r="F29" s="63" t="s">
        <v>634</v>
      </c>
      <c r="G29" s="62" t="s">
        <v>312</v>
      </c>
      <c r="H29" s="77" t="s">
        <v>133</v>
      </c>
      <c r="I29" s="64" t="s">
        <v>190</v>
      </c>
      <c r="J29" s="62" t="s">
        <v>635</v>
      </c>
      <c r="K29" s="65">
        <v>2</v>
      </c>
      <c r="L29" s="65">
        <v>3</v>
      </c>
      <c r="M29" s="65">
        <v>1</v>
      </c>
      <c r="N29" s="65">
        <v>1</v>
      </c>
      <c r="O29" s="66">
        <f>((K29*$K$2)+(L29*$L$2)+(M29*$M$2)+(N29*$N$2))/$O$2</f>
        <v>1.6</v>
      </c>
      <c r="P29" s="65">
        <v>1</v>
      </c>
      <c r="Q29" s="65">
        <v>1</v>
      </c>
      <c r="R29" s="65">
        <v>3</v>
      </c>
      <c r="S29" s="66">
        <f>((P29*$P$2)+(Q29*$Q$2)+(R29*$R$2))/$S$2</f>
        <v>1.6</v>
      </c>
      <c r="T29" s="66">
        <f>O29*S29</f>
        <v>2.5600000000000005</v>
      </c>
      <c r="U29" s="69" t="s">
        <v>484</v>
      </c>
      <c r="V29" s="69" t="s">
        <v>636</v>
      </c>
      <c r="W29" s="62" t="s">
        <v>307</v>
      </c>
      <c r="X29" s="69" t="s">
        <v>637</v>
      </c>
      <c r="Y29" s="66">
        <v>1</v>
      </c>
      <c r="Z29" s="59">
        <f>IF(T29-Y29&gt;1,T29-Y29,1)</f>
        <v>1.5600000000000005</v>
      </c>
      <c r="AA29" s="59" t="str">
        <f>IF(Z29="","",IF(Z29&gt;8,"A",IF(Z29&gt;6,"M/A",IF(Z29&gt;5,"M",IF(Z29&gt;3,"M/B",IF(Z29&gt;1,"B","R"))))))</f>
        <v>B</v>
      </c>
    </row>
    <row r="30" spans="1:27" s="42" customFormat="1" ht="116.25" customHeight="1" x14ac:dyDescent="0.35">
      <c r="A30" s="49">
        <f t="shared" si="0"/>
        <v>26</v>
      </c>
      <c r="B30" s="71" t="s">
        <v>841</v>
      </c>
      <c r="C30" s="78" t="s">
        <v>255</v>
      </c>
      <c r="D30" s="62" t="s">
        <v>250</v>
      </c>
      <c r="E30" s="76" t="s">
        <v>152</v>
      </c>
      <c r="F30" s="63" t="s">
        <v>740</v>
      </c>
      <c r="G30" s="64" t="s">
        <v>741</v>
      </c>
      <c r="H30" s="77" t="s">
        <v>151</v>
      </c>
      <c r="I30" s="64" t="s">
        <v>737</v>
      </c>
      <c r="J30" s="62" t="s">
        <v>738</v>
      </c>
      <c r="K30" s="65">
        <v>2</v>
      </c>
      <c r="L30" s="65">
        <v>1</v>
      </c>
      <c r="M30" s="65">
        <v>1</v>
      </c>
      <c r="N30" s="65">
        <v>2</v>
      </c>
      <c r="O30" s="66">
        <f>((K30*$K$2)+(L30*$L$2)+(M30*$M$2)+(N30*$N$2))/$O$2</f>
        <v>1.5</v>
      </c>
      <c r="P30" s="65">
        <v>2</v>
      </c>
      <c r="Q30" s="65">
        <v>1</v>
      </c>
      <c r="R30" s="65">
        <v>2</v>
      </c>
      <c r="S30" s="66">
        <f>((P30*$P$2)+(Q30*$Q$2)+(R30*$R$2))/$S$2</f>
        <v>1.7</v>
      </c>
      <c r="T30" s="66">
        <f>O30*S30</f>
        <v>2.5499999999999998</v>
      </c>
      <c r="U30" s="69" t="s">
        <v>270</v>
      </c>
      <c r="V30" s="69" t="s">
        <v>739</v>
      </c>
      <c r="W30" s="69" t="s">
        <v>736</v>
      </c>
      <c r="X30" s="62" t="s">
        <v>734</v>
      </c>
      <c r="Y30" s="66">
        <v>1</v>
      </c>
      <c r="Z30" s="59">
        <f>IF(T30-Y30&gt;1,T30-Y30,1)</f>
        <v>1.5499999999999998</v>
      </c>
      <c r="AA30" s="59" t="str">
        <f>IF(Z30="","",IF(Z30&gt;8,"A",IF(Z30&gt;6,"M/A",IF(Z30&gt;5,"M",IF(Z30&gt;3,"M/B",IF(Z30&gt;1,"B","R"))))))</f>
        <v>B</v>
      </c>
    </row>
    <row r="31" spans="1:27" ht="139.5" x14ac:dyDescent="0.35">
      <c r="A31" s="49">
        <f t="shared" si="0"/>
        <v>27</v>
      </c>
      <c r="B31" s="71" t="s">
        <v>845</v>
      </c>
      <c r="C31" s="61" t="s">
        <v>8</v>
      </c>
      <c r="D31" s="62" t="s">
        <v>526</v>
      </c>
      <c r="E31" s="62" t="s">
        <v>828</v>
      </c>
      <c r="F31" s="63" t="s">
        <v>932</v>
      </c>
      <c r="G31" s="64" t="s">
        <v>829</v>
      </c>
      <c r="H31" s="77" t="s">
        <v>527</v>
      </c>
      <c r="I31" s="64" t="s">
        <v>190</v>
      </c>
      <c r="J31" s="62" t="s">
        <v>528</v>
      </c>
      <c r="K31" s="65">
        <v>2</v>
      </c>
      <c r="L31" s="65">
        <v>3</v>
      </c>
      <c r="M31" s="65">
        <v>2</v>
      </c>
      <c r="N31" s="65">
        <v>2</v>
      </c>
      <c r="O31" s="66">
        <f>((K31*$K$2)+(L31*$L$2)+(M31*$M$2)+(N31*$N$2))/$O$2</f>
        <v>2.2000000000000002</v>
      </c>
      <c r="P31" s="65">
        <v>2</v>
      </c>
      <c r="Q31" s="65">
        <v>1</v>
      </c>
      <c r="R31" s="65">
        <v>3</v>
      </c>
      <c r="S31" s="66">
        <f>((P31*$P$2)+(Q31*$Q$2)+(R31*$R$2))/$S$2</f>
        <v>2</v>
      </c>
      <c r="T31" s="66">
        <f>O31*S31</f>
        <v>4.4000000000000004</v>
      </c>
      <c r="U31" s="69" t="s">
        <v>933</v>
      </c>
      <c r="V31" s="69" t="s">
        <v>504</v>
      </c>
      <c r="W31" s="69" t="s">
        <v>830</v>
      </c>
      <c r="X31" s="64"/>
      <c r="Y31" s="66">
        <v>3</v>
      </c>
      <c r="Z31" s="59">
        <f>IF(T31-Y31&gt;1,T31-Y31,1)</f>
        <v>1.4000000000000004</v>
      </c>
      <c r="AA31" s="59" t="str">
        <f>IF(Z31="","",IF(Z31&gt;8,"A",IF(Z31&gt;6,"M/A",IF(Z31&gt;5,"M",IF(Z31&gt;3,"M/B",IF(Z31&gt;1,"B","R"))))))</f>
        <v>B</v>
      </c>
    </row>
    <row r="32" spans="1:27" ht="174.75" customHeight="1" x14ac:dyDescent="0.35">
      <c r="A32" s="49">
        <f t="shared" si="0"/>
        <v>28</v>
      </c>
      <c r="B32" s="71" t="s">
        <v>840</v>
      </c>
      <c r="C32" s="61" t="s">
        <v>96</v>
      </c>
      <c r="D32" s="62" t="s">
        <v>97</v>
      </c>
      <c r="E32" s="62" t="s">
        <v>100</v>
      </c>
      <c r="F32" s="63" t="s">
        <v>125</v>
      </c>
      <c r="G32" s="64" t="s">
        <v>118</v>
      </c>
      <c r="H32" s="65" t="s">
        <v>98</v>
      </c>
      <c r="I32" s="91" t="s">
        <v>190</v>
      </c>
      <c r="J32" s="64" t="s">
        <v>609</v>
      </c>
      <c r="K32" s="65">
        <v>2</v>
      </c>
      <c r="L32" s="65">
        <v>2</v>
      </c>
      <c r="M32" s="65">
        <v>3</v>
      </c>
      <c r="N32" s="65">
        <v>1</v>
      </c>
      <c r="O32" s="66">
        <f>((K32*$K$2)+(L32*$L$2)+(M32*$M$2)+(N32*$N$2))/$O$2</f>
        <v>2</v>
      </c>
      <c r="P32" s="65">
        <v>2</v>
      </c>
      <c r="Q32" s="65">
        <v>1</v>
      </c>
      <c r="R32" s="65">
        <v>2</v>
      </c>
      <c r="S32" s="66">
        <f>((P32*$P$2)+(Q32*$Q$2)+(R32*$R$2))/$S$2</f>
        <v>1.7</v>
      </c>
      <c r="T32" s="66">
        <f>O32*S32</f>
        <v>3.4</v>
      </c>
      <c r="U32" s="67" t="s">
        <v>270</v>
      </c>
      <c r="V32" s="67" t="s">
        <v>278</v>
      </c>
      <c r="W32" s="64" t="s">
        <v>779</v>
      </c>
      <c r="X32" s="64" t="s">
        <v>324</v>
      </c>
      <c r="Y32" s="66">
        <v>2</v>
      </c>
      <c r="Z32" s="59">
        <f>IF(T32-Y32&gt;1,T32-Y32,1)</f>
        <v>1.4</v>
      </c>
      <c r="AA32" s="59" t="str">
        <f>IF(Z32="","",IF(Z32&gt;8,"A",IF(Z32&gt;6,"M/A",IF(Z32&gt;5,"M",IF(Z32&gt;3,"M/B",IF(Z32&gt;1,"B","R"))))))</f>
        <v>B</v>
      </c>
    </row>
    <row r="33" spans="1:27" ht="117" customHeight="1" x14ac:dyDescent="0.35">
      <c r="A33" s="49">
        <f t="shared" si="0"/>
        <v>29</v>
      </c>
      <c r="B33" s="71" t="s">
        <v>840</v>
      </c>
      <c r="C33" s="61" t="s">
        <v>96</v>
      </c>
      <c r="D33" s="62" t="s">
        <v>97</v>
      </c>
      <c r="E33" s="62" t="s">
        <v>100</v>
      </c>
      <c r="F33" s="63" t="s">
        <v>126</v>
      </c>
      <c r="G33" s="64" t="s">
        <v>120</v>
      </c>
      <c r="H33" s="65" t="s">
        <v>99</v>
      </c>
      <c r="I33" s="91" t="s">
        <v>190</v>
      </c>
      <c r="J33" s="62" t="s">
        <v>282</v>
      </c>
      <c r="K33" s="65">
        <v>3</v>
      </c>
      <c r="L33" s="65">
        <v>1</v>
      </c>
      <c r="M33" s="65">
        <v>3</v>
      </c>
      <c r="N33" s="65">
        <v>1</v>
      </c>
      <c r="O33" s="66">
        <f>((K33*$K$2)+(L33*$L$2)+(M33*$M$2)+(N33*$N$2))/$O$2</f>
        <v>2</v>
      </c>
      <c r="P33" s="65">
        <v>2</v>
      </c>
      <c r="Q33" s="65">
        <v>1</v>
      </c>
      <c r="R33" s="65">
        <v>2</v>
      </c>
      <c r="S33" s="66">
        <f>((P33*$P$2)+(Q33*$Q$2)+(R33*$R$2))/$S$2</f>
        <v>1.7</v>
      </c>
      <c r="T33" s="66">
        <f>O33*S33</f>
        <v>3.4</v>
      </c>
      <c r="U33" s="67" t="s">
        <v>270</v>
      </c>
      <c r="V33" s="67" t="s">
        <v>283</v>
      </c>
      <c r="W33" s="63" t="s">
        <v>284</v>
      </c>
      <c r="X33" s="68"/>
      <c r="Y33" s="66">
        <v>2</v>
      </c>
      <c r="Z33" s="59">
        <f>IF(T33-Y33&gt;1,T33-Y33,1)</f>
        <v>1.4</v>
      </c>
      <c r="AA33" s="59" t="str">
        <f>IF(Z33="","",IF(Z33&gt;8,"A",IF(Z33&gt;6,"M/A",IF(Z33&gt;5,"M",IF(Z33&gt;3,"M/B",IF(Z33&gt;1,"B","R"))))))</f>
        <v>B</v>
      </c>
    </row>
    <row r="34" spans="1:27" ht="116.25" customHeight="1" x14ac:dyDescent="0.35">
      <c r="A34" s="49">
        <f t="shared" si="0"/>
        <v>30</v>
      </c>
      <c r="B34" s="71" t="s">
        <v>861</v>
      </c>
      <c r="C34" s="61" t="s">
        <v>14</v>
      </c>
      <c r="D34" s="62" t="s">
        <v>147</v>
      </c>
      <c r="E34" s="81" t="s">
        <v>148</v>
      </c>
      <c r="F34" s="74" t="s">
        <v>652</v>
      </c>
      <c r="G34" s="63" t="s">
        <v>653</v>
      </c>
      <c r="H34" s="65" t="s">
        <v>98</v>
      </c>
      <c r="I34" s="64" t="s">
        <v>534</v>
      </c>
      <c r="J34" s="69" t="s">
        <v>693</v>
      </c>
      <c r="K34" s="65">
        <v>2</v>
      </c>
      <c r="L34" s="65">
        <v>3</v>
      </c>
      <c r="M34" s="65">
        <v>1</v>
      </c>
      <c r="N34" s="65">
        <v>3</v>
      </c>
      <c r="O34" s="66">
        <f>((K34*$K$2)+(L34*$L$2)+(M34*$M$2)+(N34*$N$2))/$O$2</f>
        <v>2.2000000000000002</v>
      </c>
      <c r="P34" s="65">
        <v>3</v>
      </c>
      <c r="Q34" s="65">
        <v>1</v>
      </c>
      <c r="R34" s="65">
        <v>3</v>
      </c>
      <c r="S34" s="66">
        <f>((P34*$P$2)+(Q34*$Q$2)+(R34*$R$2))/$S$2</f>
        <v>2.4</v>
      </c>
      <c r="T34" s="66">
        <f>O34*S34</f>
        <v>5.28</v>
      </c>
      <c r="U34" s="69" t="s">
        <v>484</v>
      </c>
      <c r="V34" s="69" t="s">
        <v>654</v>
      </c>
      <c r="W34" s="69" t="s">
        <v>655</v>
      </c>
      <c r="X34" s="69" t="s">
        <v>656</v>
      </c>
      <c r="Y34" s="66">
        <v>4</v>
      </c>
      <c r="Z34" s="59">
        <f>IF(T34-Y34&gt;1,T34-Y34,1)</f>
        <v>1.2800000000000002</v>
      </c>
      <c r="AA34" s="59" t="str">
        <f>IF(Z34="","",IF(Z34&gt;8,"A",IF(Z34&gt;6,"M/A",IF(Z34&gt;5,"M",IF(Z34&gt;3,"M/B",IF(Z34&gt;1,"B","R"))))))</f>
        <v>B</v>
      </c>
    </row>
    <row r="35" spans="1:27" ht="150" customHeight="1" x14ac:dyDescent="0.35">
      <c r="A35" s="49">
        <f t="shared" si="0"/>
        <v>31</v>
      </c>
      <c r="B35" s="71" t="s">
        <v>861</v>
      </c>
      <c r="C35" s="61" t="s">
        <v>14</v>
      </c>
      <c r="D35" s="62" t="s">
        <v>147</v>
      </c>
      <c r="E35" s="81" t="s">
        <v>219</v>
      </c>
      <c r="F35" s="63" t="s">
        <v>659</v>
      </c>
      <c r="G35" s="63" t="s">
        <v>660</v>
      </c>
      <c r="H35" s="65" t="s">
        <v>98</v>
      </c>
      <c r="I35" s="64" t="s">
        <v>534</v>
      </c>
      <c r="J35" s="69" t="s">
        <v>693</v>
      </c>
      <c r="K35" s="65">
        <v>2</v>
      </c>
      <c r="L35" s="65">
        <v>3</v>
      </c>
      <c r="M35" s="65">
        <v>1</v>
      </c>
      <c r="N35" s="65">
        <v>3</v>
      </c>
      <c r="O35" s="66">
        <f>((K35*$K$2)+(L35*$L$2)+(M35*$M$2)+(N35*$N$2))/$O$2</f>
        <v>2.2000000000000002</v>
      </c>
      <c r="P35" s="65">
        <v>3</v>
      </c>
      <c r="Q35" s="65">
        <v>1</v>
      </c>
      <c r="R35" s="65">
        <v>3</v>
      </c>
      <c r="S35" s="66">
        <f>((P35*$P$2)+(Q35*$Q$2)+(R35*$R$2))/$S$2</f>
        <v>2.4</v>
      </c>
      <c r="T35" s="66">
        <f>O35*S35</f>
        <v>5.28</v>
      </c>
      <c r="U35" s="69" t="s">
        <v>484</v>
      </c>
      <c r="V35" s="69" t="s">
        <v>661</v>
      </c>
      <c r="W35" s="69" t="s">
        <v>655</v>
      </c>
      <c r="X35" s="69" t="s">
        <v>656</v>
      </c>
      <c r="Y35" s="66">
        <v>4</v>
      </c>
      <c r="Z35" s="59">
        <f>IF(T35-Y35&gt;1,T35-Y35,1)</f>
        <v>1.2800000000000002</v>
      </c>
      <c r="AA35" s="59" t="str">
        <f>IF(Z35="","",IF(Z35&gt;8,"A",IF(Z35&gt;6,"M/A",IF(Z35&gt;5,"M",IF(Z35&gt;3,"M/B",IF(Z35&gt;1,"B","R"))))))</f>
        <v>B</v>
      </c>
    </row>
    <row r="36" spans="1:27" ht="162.75" customHeight="1" x14ac:dyDescent="0.35">
      <c r="A36" s="49">
        <f t="shared" si="0"/>
        <v>32</v>
      </c>
      <c r="B36" s="71" t="s">
        <v>861</v>
      </c>
      <c r="C36" s="61" t="s">
        <v>14</v>
      </c>
      <c r="D36" s="62" t="s">
        <v>251</v>
      </c>
      <c r="E36" s="62" t="s">
        <v>711</v>
      </c>
      <c r="F36" s="63" t="s">
        <v>710</v>
      </c>
      <c r="G36" s="92" t="s">
        <v>713</v>
      </c>
      <c r="H36" s="65" t="s">
        <v>712</v>
      </c>
      <c r="I36" s="64" t="s">
        <v>534</v>
      </c>
      <c r="J36" s="69" t="s">
        <v>693</v>
      </c>
      <c r="K36" s="65">
        <v>2</v>
      </c>
      <c r="L36" s="65">
        <v>3</v>
      </c>
      <c r="M36" s="65">
        <v>1</v>
      </c>
      <c r="N36" s="65">
        <v>3</v>
      </c>
      <c r="O36" s="66">
        <f>((K36*$K$2)+(L36*$L$2)+(M36*$M$2)+(N36*$N$2))/$O$2</f>
        <v>2.2000000000000002</v>
      </c>
      <c r="P36" s="65">
        <v>3</v>
      </c>
      <c r="Q36" s="65">
        <v>1</v>
      </c>
      <c r="R36" s="65">
        <v>3</v>
      </c>
      <c r="S36" s="66">
        <f>((P36*$P$2)+(Q36*$Q$2)+(R36*$R$2))/$S$2</f>
        <v>2.4</v>
      </c>
      <c r="T36" s="66">
        <f>O36*S36</f>
        <v>5.28</v>
      </c>
      <c r="U36" s="69" t="s">
        <v>484</v>
      </c>
      <c r="V36" s="69" t="s">
        <v>661</v>
      </c>
      <c r="W36" s="69" t="s">
        <v>655</v>
      </c>
      <c r="X36" s="69" t="s">
        <v>656</v>
      </c>
      <c r="Y36" s="66">
        <v>4</v>
      </c>
      <c r="Z36" s="59">
        <f>IF(T36-Y36&gt;1,T36-Y36,1)</f>
        <v>1.2800000000000002</v>
      </c>
      <c r="AA36" s="59" t="str">
        <f>IF(Z36="","",IF(Z36&gt;8,"A",IF(Z36&gt;6,"M/A",IF(Z36&gt;5,"M",IF(Z36&gt;3,"M/B",IF(Z36&gt;1,"B","R"))))))</f>
        <v>B</v>
      </c>
    </row>
    <row r="37" spans="1:27" ht="150" customHeight="1" x14ac:dyDescent="0.35">
      <c r="A37" s="49">
        <f t="shared" si="0"/>
        <v>33</v>
      </c>
      <c r="B37" s="71" t="s">
        <v>861</v>
      </c>
      <c r="C37" s="61" t="s">
        <v>14</v>
      </c>
      <c r="D37" s="62" t="s">
        <v>252</v>
      </c>
      <c r="E37" s="62" t="s">
        <v>711</v>
      </c>
      <c r="F37" s="63" t="s">
        <v>714</v>
      </c>
      <c r="G37" s="92" t="s">
        <v>713</v>
      </c>
      <c r="H37" s="65" t="s">
        <v>712</v>
      </c>
      <c r="I37" s="64" t="s">
        <v>534</v>
      </c>
      <c r="J37" s="69" t="s">
        <v>693</v>
      </c>
      <c r="K37" s="65">
        <v>2</v>
      </c>
      <c r="L37" s="65">
        <v>3</v>
      </c>
      <c r="M37" s="65">
        <v>1</v>
      </c>
      <c r="N37" s="65">
        <v>3</v>
      </c>
      <c r="O37" s="66">
        <f>((K37*$K$2)+(L37*$L$2)+(M37*$M$2)+(N37*$N$2))/$O$2</f>
        <v>2.2000000000000002</v>
      </c>
      <c r="P37" s="65">
        <v>3</v>
      </c>
      <c r="Q37" s="65">
        <v>1</v>
      </c>
      <c r="R37" s="65">
        <v>3</v>
      </c>
      <c r="S37" s="66">
        <f>((P37*$P$2)+(Q37*$Q$2)+(R37*$R$2))/$S$2</f>
        <v>2.4</v>
      </c>
      <c r="T37" s="66">
        <f>O37*S37</f>
        <v>5.28</v>
      </c>
      <c r="U37" s="69" t="s">
        <v>484</v>
      </c>
      <c r="V37" s="69" t="s">
        <v>722</v>
      </c>
      <c r="W37" s="69" t="s">
        <v>655</v>
      </c>
      <c r="X37" s="69" t="s">
        <v>656</v>
      </c>
      <c r="Y37" s="66">
        <v>4</v>
      </c>
      <c r="Z37" s="59">
        <f>IF(T37-Y37&gt;1,T37-Y37,1)</f>
        <v>1.2800000000000002</v>
      </c>
      <c r="AA37" s="59" t="str">
        <f>IF(Z37="","",IF(Z37&gt;8,"A",IF(Z37&gt;6,"M/A",IF(Z37&gt;5,"M",IF(Z37&gt;3,"M/B",IF(Z37&gt;1,"B","R"))))))</f>
        <v>B</v>
      </c>
    </row>
    <row r="38" spans="1:27" ht="189.75" customHeight="1" x14ac:dyDescent="0.35">
      <c r="A38" s="49">
        <f t="shared" si="0"/>
        <v>34</v>
      </c>
      <c r="B38" s="71" t="s">
        <v>861</v>
      </c>
      <c r="C38" s="61" t="s">
        <v>14</v>
      </c>
      <c r="D38" s="62" t="s">
        <v>253</v>
      </c>
      <c r="E38" s="62" t="s">
        <v>711</v>
      </c>
      <c r="F38" s="63" t="s">
        <v>715</v>
      </c>
      <c r="G38" s="92" t="s">
        <v>716</v>
      </c>
      <c r="H38" s="65" t="s">
        <v>717</v>
      </c>
      <c r="I38" s="64" t="s">
        <v>534</v>
      </c>
      <c r="J38" s="69" t="s">
        <v>693</v>
      </c>
      <c r="K38" s="65">
        <v>2</v>
      </c>
      <c r="L38" s="65">
        <v>3</v>
      </c>
      <c r="M38" s="65">
        <v>1</v>
      </c>
      <c r="N38" s="65">
        <v>3</v>
      </c>
      <c r="O38" s="66">
        <f>((K38*$K$2)+(L38*$L$2)+(M38*$M$2)+(N38*$N$2))/$O$2</f>
        <v>2.2000000000000002</v>
      </c>
      <c r="P38" s="65">
        <v>3</v>
      </c>
      <c r="Q38" s="65">
        <v>1</v>
      </c>
      <c r="R38" s="65">
        <v>3</v>
      </c>
      <c r="S38" s="66">
        <f>((P38*$P$2)+(Q38*$Q$2)+(R38*$R$2))/$S$2</f>
        <v>2.4</v>
      </c>
      <c r="T38" s="66">
        <f>O38*S38</f>
        <v>5.28</v>
      </c>
      <c r="U38" s="69" t="s">
        <v>484</v>
      </c>
      <c r="V38" s="69" t="s">
        <v>723</v>
      </c>
      <c r="W38" s="69" t="s">
        <v>718</v>
      </c>
      <c r="X38" s="69"/>
      <c r="Y38" s="66">
        <v>4</v>
      </c>
      <c r="Z38" s="59">
        <f>IF(T38-Y38&gt;1,T38-Y38,1)</f>
        <v>1.2800000000000002</v>
      </c>
      <c r="AA38" s="59" t="str">
        <f>IF(Z38="","",IF(Z38&gt;8,"A",IF(Z38&gt;6,"M/A",IF(Z38&gt;5,"M",IF(Z38&gt;3,"M/B",IF(Z38&gt;1,"B","R"))))))</f>
        <v>B</v>
      </c>
    </row>
    <row r="39" spans="1:27" ht="306" customHeight="1" x14ac:dyDescent="0.35">
      <c r="A39" s="49">
        <f t="shared" si="0"/>
        <v>35</v>
      </c>
      <c r="B39" s="71" t="s">
        <v>861</v>
      </c>
      <c r="C39" s="61" t="s">
        <v>14</v>
      </c>
      <c r="D39" s="62" t="s">
        <v>254</v>
      </c>
      <c r="E39" s="62" t="s">
        <v>711</v>
      </c>
      <c r="F39" s="63" t="s">
        <v>725</v>
      </c>
      <c r="G39" s="92" t="s">
        <v>726</v>
      </c>
      <c r="H39" s="65" t="s">
        <v>727</v>
      </c>
      <c r="I39" s="64" t="s">
        <v>534</v>
      </c>
      <c r="J39" s="69" t="s">
        <v>693</v>
      </c>
      <c r="K39" s="65">
        <v>2</v>
      </c>
      <c r="L39" s="65">
        <v>3</v>
      </c>
      <c r="M39" s="65">
        <v>1</v>
      </c>
      <c r="N39" s="65">
        <v>3</v>
      </c>
      <c r="O39" s="66">
        <f>((K39*$K$2)+(L39*$L$2)+(M39*$M$2)+(N39*$N$2))/$O$2</f>
        <v>2.2000000000000002</v>
      </c>
      <c r="P39" s="65">
        <v>3</v>
      </c>
      <c r="Q39" s="65">
        <v>1</v>
      </c>
      <c r="R39" s="65">
        <v>3</v>
      </c>
      <c r="S39" s="66">
        <f>((P39*$P$2)+(Q39*$Q$2)+(R39*$R$2))/$S$2</f>
        <v>2.4</v>
      </c>
      <c r="T39" s="66">
        <f>O39*S39</f>
        <v>5.28</v>
      </c>
      <c r="U39" s="69" t="s">
        <v>484</v>
      </c>
      <c r="V39" s="69" t="s">
        <v>661</v>
      </c>
      <c r="W39" s="69" t="s">
        <v>655</v>
      </c>
      <c r="X39" s="69" t="s">
        <v>656</v>
      </c>
      <c r="Y39" s="66">
        <v>4</v>
      </c>
      <c r="Z39" s="59">
        <f>IF(T39-Y39&gt;1,T39-Y39,1)</f>
        <v>1.2800000000000002</v>
      </c>
      <c r="AA39" s="59" t="str">
        <f>IF(Z39="","",IF(Z39&gt;8,"A",IF(Z39&gt;6,"M/A",IF(Z39&gt;5,"M",IF(Z39&gt;3,"M/B",IF(Z39&gt;1,"B","R"))))))</f>
        <v>B</v>
      </c>
    </row>
    <row r="40" spans="1:27" ht="203.25" customHeight="1" x14ac:dyDescent="0.35">
      <c r="A40" s="49">
        <f t="shared" si="0"/>
        <v>36</v>
      </c>
      <c r="B40" s="71" t="s">
        <v>846</v>
      </c>
      <c r="C40" s="61" t="s">
        <v>10</v>
      </c>
      <c r="D40" s="62" t="s">
        <v>136</v>
      </c>
      <c r="E40" s="62" t="s">
        <v>173</v>
      </c>
      <c r="F40" s="63" t="s">
        <v>174</v>
      </c>
      <c r="G40" s="68" t="s">
        <v>339</v>
      </c>
      <c r="H40" s="65" t="s">
        <v>169</v>
      </c>
      <c r="I40" s="64" t="s">
        <v>190</v>
      </c>
      <c r="J40" s="63" t="s">
        <v>486</v>
      </c>
      <c r="K40" s="65">
        <v>2</v>
      </c>
      <c r="L40" s="65">
        <v>3</v>
      </c>
      <c r="M40" s="65">
        <v>3</v>
      </c>
      <c r="N40" s="65">
        <v>2</v>
      </c>
      <c r="O40" s="66">
        <f>((K40*$K$2)+(L40*$L$2)+(M40*$M$2)+(N40*$N$2))/$O$2</f>
        <v>2.5</v>
      </c>
      <c r="P40" s="65">
        <v>2</v>
      </c>
      <c r="Q40" s="65">
        <v>1</v>
      </c>
      <c r="R40" s="65">
        <v>2</v>
      </c>
      <c r="S40" s="66">
        <f>((P40*$P$2)+(Q40*$Q$2)+(R40*$R$2))/$S$2</f>
        <v>1.7</v>
      </c>
      <c r="T40" s="66">
        <f>O40*S40</f>
        <v>4.25</v>
      </c>
      <c r="U40" s="69" t="s">
        <v>484</v>
      </c>
      <c r="V40" s="69" t="s">
        <v>908</v>
      </c>
      <c r="W40" s="62" t="s">
        <v>487</v>
      </c>
      <c r="X40" s="69" t="s">
        <v>492</v>
      </c>
      <c r="Y40" s="66">
        <v>3</v>
      </c>
      <c r="Z40" s="59">
        <f>IF(T40-Y40&gt;1,T40-Y40,1)</f>
        <v>1.25</v>
      </c>
      <c r="AA40" s="59" t="str">
        <f>IF(Z40="","",IF(Z40&gt;8,"A",IF(Z40&gt;6,"M/A",IF(Z40&gt;5,"M",IF(Z40&gt;3,"M/B",IF(Z40&gt;1,"B","R"))))))</f>
        <v>B</v>
      </c>
    </row>
    <row r="41" spans="1:27" s="42" customFormat="1" ht="165.75" customHeight="1" x14ac:dyDescent="0.35">
      <c r="A41" s="49">
        <f t="shared" si="0"/>
        <v>37</v>
      </c>
      <c r="B41" s="71" t="s">
        <v>846</v>
      </c>
      <c r="C41" s="61" t="s">
        <v>10</v>
      </c>
      <c r="D41" s="54" t="s">
        <v>136</v>
      </c>
      <c r="E41" s="54" t="s">
        <v>3</v>
      </c>
      <c r="F41" s="63" t="s">
        <v>901</v>
      </c>
      <c r="G41" s="63" t="s">
        <v>177</v>
      </c>
      <c r="H41" s="65" t="s">
        <v>169</v>
      </c>
      <c r="I41" s="64" t="s">
        <v>190</v>
      </c>
      <c r="J41" s="80" t="s">
        <v>516</v>
      </c>
      <c r="K41" s="65">
        <v>2</v>
      </c>
      <c r="L41" s="65">
        <v>3</v>
      </c>
      <c r="M41" s="65">
        <v>3</v>
      </c>
      <c r="N41" s="65">
        <v>2</v>
      </c>
      <c r="O41" s="66">
        <f>((K41*$K$2)+(L41*$L$2)+(M41*$M$2)+(N41*$N$2))/$O$2</f>
        <v>2.5</v>
      </c>
      <c r="P41" s="65">
        <v>2</v>
      </c>
      <c r="Q41" s="65">
        <v>1</v>
      </c>
      <c r="R41" s="65">
        <v>2</v>
      </c>
      <c r="S41" s="66">
        <f>((P41*$P$2)+(Q41*$Q$2)+(R41*$R$2))/$S$2</f>
        <v>1.7</v>
      </c>
      <c r="T41" s="66">
        <f>O41*S41</f>
        <v>4.25</v>
      </c>
      <c r="U41" s="69" t="s">
        <v>484</v>
      </c>
      <c r="V41" s="69" t="s">
        <v>907</v>
      </c>
      <c r="W41" s="69" t="s">
        <v>902</v>
      </c>
      <c r="X41" s="62"/>
      <c r="Y41" s="66">
        <v>3</v>
      </c>
      <c r="Z41" s="59">
        <f>IF(T41-Y41&gt;1,T41-Y41,1)</f>
        <v>1.25</v>
      </c>
      <c r="AA41" s="59" t="str">
        <f>IF(Z41="","",IF(Z41&gt;8,"A",IF(Z41&gt;6,"M/A",IF(Z41&gt;5,"M",IF(Z41&gt;3,"M/B",IF(Z41&gt;1,"B","R"))))))</f>
        <v>B</v>
      </c>
    </row>
    <row r="42" spans="1:27" s="42" customFormat="1" ht="207" customHeight="1" x14ac:dyDescent="0.35">
      <c r="A42" s="49">
        <f t="shared" si="0"/>
        <v>38</v>
      </c>
      <c r="B42" s="71" t="s">
        <v>843</v>
      </c>
      <c r="C42" s="61" t="s">
        <v>153</v>
      </c>
      <c r="D42" s="81" t="s">
        <v>11</v>
      </c>
      <c r="E42" s="62" t="s">
        <v>13</v>
      </c>
      <c r="F42" s="63" t="s">
        <v>559</v>
      </c>
      <c r="G42" s="63" t="s">
        <v>553</v>
      </c>
      <c r="H42" s="77" t="s">
        <v>133</v>
      </c>
      <c r="I42" s="64" t="s">
        <v>534</v>
      </c>
      <c r="J42" s="62" t="s">
        <v>558</v>
      </c>
      <c r="K42" s="65">
        <v>2</v>
      </c>
      <c r="L42" s="65">
        <v>3</v>
      </c>
      <c r="M42" s="65">
        <v>3</v>
      </c>
      <c r="N42" s="65">
        <v>2</v>
      </c>
      <c r="O42" s="66">
        <f>((K42*$K$2)+(L42*$L$2)+(M42*$M$2)+(N42*$N$2))/$O$2</f>
        <v>2.5</v>
      </c>
      <c r="P42" s="65">
        <v>2</v>
      </c>
      <c r="Q42" s="65">
        <v>1</v>
      </c>
      <c r="R42" s="65">
        <v>2</v>
      </c>
      <c r="S42" s="66">
        <f>((P42*$P$2)+(Q42*$Q$2)+(R42*$R$2))/$S$2</f>
        <v>1.7</v>
      </c>
      <c r="T42" s="66">
        <f>O42*S42</f>
        <v>4.25</v>
      </c>
      <c r="U42" s="69" t="s">
        <v>484</v>
      </c>
      <c r="V42" s="69" t="s">
        <v>767</v>
      </c>
      <c r="W42" s="69" t="s">
        <v>560</v>
      </c>
      <c r="X42" s="69" t="s">
        <v>561</v>
      </c>
      <c r="Y42" s="66">
        <v>3</v>
      </c>
      <c r="Z42" s="59">
        <f>IF(T42-Y42&gt;1,T42-Y42,1)</f>
        <v>1.25</v>
      </c>
      <c r="AA42" s="59" t="str">
        <f>IF(Z42="","",IF(Z42&gt;8,"A",IF(Z42&gt;6,"M/A",IF(Z42&gt;5,"M",IF(Z42&gt;3,"M/B",IF(Z42&gt;1,"B","R"))))))</f>
        <v>B</v>
      </c>
    </row>
    <row r="43" spans="1:27" s="42" customFormat="1" ht="100.5" customHeight="1" x14ac:dyDescent="0.35">
      <c r="A43" s="49">
        <f t="shared" si="0"/>
        <v>39</v>
      </c>
      <c r="B43" s="71" t="s">
        <v>840</v>
      </c>
      <c r="C43" s="61" t="s">
        <v>96</v>
      </c>
      <c r="D43" s="62" t="s">
        <v>97</v>
      </c>
      <c r="E43" s="62" t="s">
        <v>100</v>
      </c>
      <c r="F43" s="63" t="s">
        <v>124</v>
      </c>
      <c r="G43" s="56" t="s">
        <v>118</v>
      </c>
      <c r="H43" s="65" t="s">
        <v>99</v>
      </c>
      <c r="I43" s="91" t="s">
        <v>190</v>
      </c>
      <c r="J43" s="63" t="s">
        <v>322</v>
      </c>
      <c r="K43" s="65">
        <v>2</v>
      </c>
      <c r="L43" s="65">
        <v>3</v>
      </c>
      <c r="M43" s="65">
        <v>2</v>
      </c>
      <c r="N43" s="65">
        <v>1</v>
      </c>
      <c r="O43" s="66">
        <f>((K43*$K$2)+(L43*$L$2)+(M43*$M$2)+(N43*$N$2))/$O$2</f>
        <v>1.9</v>
      </c>
      <c r="P43" s="65">
        <v>2</v>
      </c>
      <c r="Q43" s="65">
        <v>1</v>
      </c>
      <c r="R43" s="65">
        <v>2</v>
      </c>
      <c r="S43" s="66">
        <f>((P43*$P$2)+(Q43*$Q$2)+(R43*$R$2))/$S$2</f>
        <v>1.7</v>
      </c>
      <c r="T43" s="66">
        <f>O43*S43</f>
        <v>3.23</v>
      </c>
      <c r="U43" s="67" t="s">
        <v>270</v>
      </c>
      <c r="V43" s="67" t="s">
        <v>277</v>
      </c>
      <c r="W43" s="64" t="s">
        <v>323</v>
      </c>
      <c r="X43" s="64" t="s">
        <v>324</v>
      </c>
      <c r="Y43" s="66">
        <v>2</v>
      </c>
      <c r="Z43" s="59">
        <f>IF(T43-Y43&gt;1,T43-Y43,1)</f>
        <v>1.23</v>
      </c>
      <c r="AA43" s="59" t="str">
        <f>IF(Z43="","",IF(Z43&gt;8,"A",IF(Z43&gt;6,"M/A",IF(Z43&gt;5,"M",IF(Z43&gt;3,"M/B",IF(Z43&gt;1,"B","R"))))))</f>
        <v>B</v>
      </c>
    </row>
    <row r="44" spans="1:27" s="42" customFormat="1" ht="100.5" customHeight="1" x14ac:dyDescent="0.35">
      <c r="A44" s="49">
        <f t="shared" si="0"/>
        <v>40</v>
      </c>
      <c r="B44" s="71" t="s">
        <v>846</v>
      </c>
      <c r="C44" s="61" t="s">
        <v>10</v>
      </c>
      <c r="D44" s="62" t="s">
        <v>136</v>
      </c>
      <c r="E44" s="62" t="s">
        <v>500</v>
      </c>
      <c r="F44" s="63" t="s">
        <v>510</v>
      </c>
      <c r="G44" s="56" t="s">
        <v>511</v>
      </c>
      <c r="H44" s="65" t="s">
        <v>169</v>
      </c>
      <c r="I44" s="64" t="s">
        <v>190</v>
      </c>
      <c r="J44" s="69" t="s">
        <v>496</v>
      </c>
      <c r="K44" s="65">
        <v>2</v>
      </c>
      <c r="L44" s="65">
        <v>3</v>
      </c>
      <c r="M44" s="65">
        <v>1</v>
      </c>
      <c r="N44" s="65">
        <v>2</v>
      </c>
      <c r="O44" s="66">
        <f>((K44*$K$2)+(L44*$L$2)+(M44*$M$2)+(N44*$N$2))/$O$2</f>
        <v>1.9</v>
      </c>
      <c r="P44" s="65">
        <v>2</v>
      </c>
      <c r="Q44" s="65">
        <v>1</v>
      </c>
      <c r="R44" s="65">
        <v>2</v>
      </c>
      <c r="S44" s="66">
        <f>((P44*$P$2)+(Q44*$Q$2)+(R44*$R$2))/$S$2</f>
        <v>1.7</v>
      </c>
      <c r="T44" s="66">
        <f>O44*S44</f>
        <v>3.23</v>
      </c>
      <c r="U44" s="69" t="s">
        <v>484</v>
      </c>
      <c r="V44" s="69" t="s">
        <v>504</v>
      </c>
      <c r="W44" s="69" t="s">
        <v>512</v>
      </c>
      <c r="X44" s="69" t="s">
        <v>492</v>
      </c>
      <c r="Y44" s="66">
        <v>2</v>
      </c>
      <c r="Z44" s="59">
        <f>IF(T44-Y44&gt;1,T44-Y44,1)</f>
        <v>1.23</v>
      </c>
      <c r="AA44" s="59" t="str">
        <f>IF(Z44="","",IF(Z44&gt;8,"A",IF(Z44&gt;6,"M/A",IF(Z44&gt;5,"M",IF(Z44&gt;3,"M/B",IF(Z44&gt;1,"B","R"))))))</f>
        <v>B</v>
      </c>
    </row>
    <row r="45" spans="1:27" s="42" customFormat="1" ht="100.5" customHeight="1" x14ac:dyDescent="0.35">
      <c r="A45" s="49">
        <f t="shared" si="0"/>
        <v>41</v>
      </c>
      <c r="B45" s="51" t="s">
        <v>860</v>
      </c>
      <c r="C45" s="61" t="s">
        <v>146</v>
      </c>
      <c r="D45" s="62" t="s">
        <v>213</v>
      </c>
      <c r="E45" s="62" t="s">
        <v>214</v>
      </c>
      <c r="F45" s="63" t="s">
        <v>313</v>
      </c>
      <c r="G45" s="74" t="s">
        <v>618</v>
      </c>
      <c r="H45" s="82" t="s">
        <v>160</v>
      </c>
      <c r="I45" s="64" t="s">
        <v>619</v>
      </c>
      <c r="J45" s="62" t="s">
        <v>621</v>
      </c>
      <c r="K45" s="65">
        <v>2</v>
      </c>
      <c r="L45" s="65">
        <v>3</v>
      </c>
      <c r="M45" s="65">
        <v>3</v>
      </c>
      <c r="N45" s="65">
        <v>1</v>
      </c>
      <c r="O45" s="66">
        <f>((K45*$K$2)+(L45*$L$2)+(M45*$M$2)+(N45*$N$2))/$O$2</f>
        <v>2.2000000000000002</v>
      </c>
      <c r="P45" s="65">
        <v>1</v>
      </c>
      <c r="Q45" s="65">
        <v>1</v>
      </c>
      <c r="R45" s="65">
        <v>1</v>
      </c>
      <c r="S45" s="66">
        <f>((P45*$P$2)+(Q45*$Q$2)+(R45*$R$2))/$S$2</f>
        <v>1</v>
      </c>
      <c r="T45" s="66">
        <f>O45*S45</f>
        <v>2.2000000000000002</v>
      </c>
      <c r="U45" s="69" t="s">
        <v>484</v>
      </c>
      <c r="V45" s="69" t="s">
        <v>644</v>
      </c>
      <c r="W45" s="76" t="s">
        <v>308</v>
      </c>
      <c r="X45" s="76"/>
      <c r="Y45" s="66">
        <v>1</v>
      </c>
      <c r="Z45" s="59">
        <f>IF(T45-Y45&gt;1,T45-Y45,1)</f>
        <v>1.2000000000000002</v>
      </c>
      <c r="AA45" s="59" t="str">
        <f>IF(Z45="","",IF(Z45&gt;8,"A",IF(Z45&gt;6,"M/A",IF(Z45&gt;5,"M",IF(Z45&gt;3,"M/B",IF(Z45&gt;1,"B","R"))))))</f>
        <v>B</v>
      </c>
    </row>
    <row r="46" spans="1:27" ht="216.75" customHeight="1" x14ac:dyDescent="0.35">
      <c r="A46" s="49">
        <f t="shared" si="0"/>
        <v>42</v>
      </c>
      <c r="B46" s="51" t="s">
        <v>860</v>
      </c>
      <c r="C46" s="61" t="s">
        <v>146</v>
      </c>
      <c r="D46" s="62" t="s">
        <v>215</v>
      </c>
      <c r="E46" s="62" t="s">
        <v>216</v>
      </c>
      <c r="F46" s="63" t="s">
        <v>645</v>
      </c>
      <c r="G46" s="74" t="s">
        <v>618</v>
      </c>
      <c r="H46" s="87" t="s">
        <v>646</v>
      </c>
      <c r="I46" s="64" t="s">
        <v>619</v>
      </c>
      <c r="J46" s="62" t="s">
        <v>621</v>
      </c>
      <c r="K46" s="65">
        <v>2</v>
      </c>
      <c r="L46" s="65">
        <v>3</v>
      </c>
      <c r="M46" s="65">
        <v>3</v>
      </c>
      <c r="N46" s="65">
        <v>1</v>
      </c>
      <c r="O46" s="66">
        <f>((K46*$K$2)+(L46*$L$2)+(M46*$M$2)+(N46*$N$2))/$O$2</f>
        <v>2.2000000000000002</v>
      </c>
      <c r="P46" s="65">
        <v>1</v>
      </c>
      <c r="Q46" s="65">
        <v>1</v>
      </c>
      <c r="R46" s="65">
        <v>1</v>
      </c>
      <c r="S46" s="66">
        <f>((P46*$P$2)+(Q46*$Q$2)+(R46*$R$2))/$S$2</f>
        <v>1</v>
      </c>
      <c r="T46" s="66">
        <f>O46*S46</f>
        <v>2.2000000000000002</v>
      </c>
      <c r="U46" s="69" t="s">
        <v>484</v>
      </c>
      <c r="V46" s="69" t="s">
        <v>647</v>
      </c>
      <c r="W46" s="62" t="s">
        <v>648</v>
      </c>
      <c r="X46" s="76"/>
      <c r="Y46" s="66">
        <v>1</v>
      </c>
      <c r="Z46" s="59">
        <f>IF(T46-Y46&gt;1,T46-Y46,1)</f>
        <v>1.2000000000000002</v>
      </c>
      <c r="AA46" s="59" t="str">
        <f>IF(Z46="","",IF(Z46&gt;8,"A",IF(Z46&gt;6,"M/A",IF(Z46&gt;5,"M",IF(Z46&gt;3,"M/B",IF(Z46&gt;1,"B","R"))))))</f>
        <v>B</v>
      </c>
    </row>
    <row r="47" spans="1:27" ht="77.5" x14ac:dyDescent="0.35">
      <c r="A47" s="49">
        <f t="shared" si="0"/>
        <v>43</v>
      </c>
      <c r="B47" s="71" t="s">
        <v>861</v>
      </c>
      <c r="C47" s="61" t="s">
        <v>14</v>
      </c>
      <c r="D47" s="62" t="s">
        <v>36</v>
      </c>
      <c r="E47" s="62" t="s">
        <v>210</v>
      </c>
      <c r="F47" s="63" t="s">
        <v>306</v>
      </c>
      <c r="G47" s="74" t="s">
        <v>618</v>
      </c>
      <c r="H47" s="82" t="s">
        <v>631</v>
      </c>
      <c r="I47" s="64" t="s">
        <v>619</v>
      </c>
      <c r="J47" s="62" t="s">
        <v>621</v>
      </c>
      <c r="K47" s="65">
        <v>2</v>
      </c>
      <c r="L47" s="65">
        <v>3</v>
      </c>
      <c r="M47" s="65">
        <v>3</v>
      </c>
      <c r="N47" s="65">
        <v>1</v>
      </c>
      <c r="O47" s="66">
        <f>((K47*$K$2)+(L47*$L$2)+(M47*$M$2)+(N47*$N$2))/$O$2</f>
        <v>2.2000000000000002</v>
      </c>
      <c r="P47" s="65">
        <v>1</v>
      </c>
      <c r="Q47" s="65">
        <v>1</v>
      </c>
      <c r="R47" s="65">
        <v>1</v>
      </c>
      <c r="S47" s="66">
        <f>((P47*$P$2)+(Q47*$Q$2)+(R47*$R$2))/$S$2</f>
        <v>1</v>
      </c>
      <c r="T47" s="66">
        <f>O47*S47</f>
        <v>2.2000000000000002</v>
      </c>
      <c r="U47" s="69" t="s">
        <v>484</v>
      </c>
      <c r="V47" s="69" t="s">
        <v>633</v>
      </c>
      <c r="W47" s="73"/>
      <c r="X47" s="62" t="s">
        <v>628</v>
      </c>
      <c r="Y47" s="66">
        <v>1</v>
      </c>
      <c r="Z47" s="59">
        <f>IF(T47-Y47&gt;1,T47-Y47,1)</f>
        <v>1.2000000000000002</v>
      </c>
      <c r="AA47" s="59" t="str">
        <f>IF(Z47="","",IF(Z47&gt;8,"A",IF(Z47&gt;6,"M/A",IF(Z47&gt;5,"M",IF(Z47&gt;3,"M/B",IF(Z47&gt;1,"B","R"))))))</f>
        <v>B</v>
      </c>
    </row>
    <row r="48" spans="1:27" ht="254.25" customHeight="1" x14ac:dyDescent="0.35">
      <c r="A48" s="49">
        <f t="shared" si="0"/>
        <v>44</v>
      </c>
      <c r="B48" s="71" t="s">
        <v>842</v>
      </c>
      <c r="C48" s="78" t="s">
        <v>128</v>
      </c>
      <c r="D48" s="62" t="s">
        <v>113</v>
      </c>
      <c r="E48" s="62" t="s">
        <v>90</v>
      </c>
      <c r="F48" s="63" t="s">
        <v>411</v>
      </c>
      <c r="G48" s="63" t="s">
        <v>410</v>
      </c>
      <c r="H48" s="65" t="s">
        <v>157</v>
      </c>
      <c r="I48" s="64" t="s">
        <v>190</v>
      </c>
      <c r="J48" s="63" t="s">
        <v>409</v>
      </c>
      <c r="K48" s="65">
        <v>3</v>
      </c>
      <c r="L48" s="65">
        <v>3</v>
      </c>
      <c r="M48" s="65">
        <v>3</v>
      </c>
      <c r="N48" s="65">
        <v>1</v>
      </c>
      <c r="O48" s="66">
        <f>((K48*$K$2)+(L48*$L$2)+(M48*$M$2)+(N48*$N$2))/$O$2</f>
        <v>2.4</v>
      </c>
      <c r="P48" s="65">
        <v>1</v>
      </c>
      <c r="Q48" s="65">
        <v>1</v>
      </c>
      <c r="R48" s="65">
        <v>2</v>
      </c>
      <c r="S48" s="66">
        <f>((P48*$P$2)+(Q48*$Q$2)+(R48*$R$2))/$S$2</f>
        <v>1.3</v>
      </c>
      <c r="T48" s="66">
        <f>O48*S48</f>
        <v>3.12</v>
      </c>
      <c r="U48" s="69" t="s">
        <v>369</v>
      </c>
      <c r="V48" s="62" t="s">
        <v>794</v>
      </c>
      <c r="W48" s="69" t="s">
        <v>412</v>
      </c>
      <c r="X48" s="62"/>
      <c r="Y48" s="66">
        <v>2</v>
      </c>
      <c r="Z48" s="59">
        <f>IF(T48-Y48&gt;1,T48-Y48,1)</f>
        <v>1.1200000000000001</v>
      </c>
      <c r="AA48" s="59" t="str">
        <f>IF(Z48="","",IF(Z48&gt;8,"A",IF(Z48&gt;6,"M/A",IF(Z48&gt;5,"M",IF(Z48&gt;3,"M/B",IF(Z48&gt;1,"B","R"))))))</f>
        <v>B</v>
      </c>
    </row>
    <row r="49" spans="1:27" ht="139.5" x14ac:dyDescent="0.35">
      <c r="A49" s="49">
        <f t="shared" si="0"/>
        <v>45</v>
      </c>
      <c r="B49" s="71" t="s">
        <v>846</v>
      </c>
      <c r="C49" s="61" t="s">
        <v>10</v>
      </c>
      <c r="D49" s="62" t="s">
        <v>136</v>
      </c>
      <c r="E49" s="62" t="s">
        <v>137</v>
      </c>
      <c r="F49" s="63" t="s">
        <v>811</v>
      </c>
      <c r="G49" s="64" t="s">
        <v>812</v>
      </c>
      <c r="H49" s="65" t="s">
        <v>169</v>
      </c>
      <c r="I49" s="64" t="s">
        <v>190</v>
      </c>
      <c r="J49" s="63" t="s">
        <v>615</v>
      </c>
      <c r="K49" s="65">
        <v>3</v>
      </c>
      <c r="L49" s="65">
        <v>3</v>
      </c>
      <c r="M49" s="65">
        <v>2</v>
      </c>
      <c r="N49" s="65">
        <v>2</v>
      </c>
      <c r="O49" s="66">
        <f>((K49*$K$2)+(L49*$L$2)+(M49*$M$2)+(N49*$N$2))/$O$2</f>
        <v>2.4</v>
      </c>
      <c r="P49" s="65">
        <v>2</v>
      </c>
      <c r="Q49" s="65">
        <v>1</v>
      </c>
      <c r="R49" s="65">
        <v>2</v>
      </c>
      <c r="S49" s="66">
        <f>((P49*$P$2)+(Q49*$Q$2)+(R49*$R$2))/$S$2</f>
        <v>1.7</v>
      </c>
      <c r="T49" s="66">
        <f>O49*S49</f>
        <v>4.08</v>
      </c>
      <c r="U49" s="69" t="s">
        <v>484</v>
      </c>
      <c r="V49" s="69" t="s">
        <v>907</v>
      </c>
      <c r="W49" s="63" t="s">
        <v>519</v>
      </c>
      <c r="X49" s="69" t="s">
        <v>474</v>
      </c>
      <c r="Y49" s="66">
        <v>3</v>
      </c>
      <c r="Z49" s="59">
        <f>IF(T49-Y49&gt;1,T49-Y49,1)</f>
        <v>1.08</v>
      </c>
      <c r="AA49" s="59" t="str">
        <f>IF(Z49="","",IF(Z49&gt;8,"A",IF(Z49&gt;6,"M/A",IF(Z49&gt;5,"M",IF(Z49&gt;3,"M/B",IF(Z49&gt;1,"B","R"))))))</f>
        <v>B</v>
      </c>
    </row>
    <row r="50" spans="1:27" s="42" customFormat="1" ht="155" x14ac:dyDescent="0.35">
      <c r="A50" s="49">
        <f t="shared" si="0"/>
        <v>46</v>
      </c>
      <c r="B50" s="71" t="s">
        <v>843</v>
      </c>
      <c r="C50" s="61" t="s">
        <v>153</v>
      </c>
      <c r="D50" s="62" t="s">
        <v>199</v>
      </c>
      <c r="E50" s="62" t="s">
        <v>200</v>
      </c>
      <c r="F50" s="63" t="s">
        <v>549</v>
      </c>
      <c r="G50" s="63" t="s">
        <v>550</v>
      </c>
      <c r="H50" s="77" t="s">
        <v>265</v>
      </c>
      <c r="I50" s="64" t="s">
        <v>534</v>
      </c>
      <c r="J50" s="62" t="s">
        <v>551</v>
      </c>
      <c r="K50" s="65">
        <v>3</v>
      </c>
      <c r="L50" s="65">
        <v>3</v>
      </c>
      <c r="M50" s="65">
        <v>2</v>
      </c>
      <c r="N50" s="65">
        <v>2</v>
      </c>
      <c r="O50" s="66">
        <f>((K50*$K$2)+(L50*$L$2)+(M50*$M$2)+(N50*$N$2))/$O$2</f>
        <v>2.4</v>
      </c>
      <c r="P50" s="65">
        <v>2</v>
      </c>
      <c r="Q50" s="65">
        <v>1</v>
      </c>
      <c r="R50" s="65">
        <v>2</v>
      </c>
      <c r="S50" s="66">
        <f>((P50*$P$2)+(Q50*$Q$2)+(R50*$R$2))/$S$2</f>
        <v>1.7</v>
      </c>
      <c r="T50" s="66">
        <f>O50*S50</f>
        <v>4.08</v>
      </c>
      <c r="U50" s="69" t="s">
        <v>931</v>
      </c>
      <c r="V50" s="69"/>
      <c r="W50" s="69" t="s">
        <v>552</v>
      </c>
      <c r="X50" s="73"/>
      <c r="Y50" s="66">
        <v>3</v>
      </c>
      <c r="Z50" s="59">
        <f>IF(T50-Y50&gt;1,T50-Y50,1)</f>
        <v>1.08</v>
      </c>
      <c r="AA50" s="59" t="str">
        <f>IF(Z50="","",IF(Z50&gt;8,"A",IF(Z50&gt;6,"M/A",IF(Z50&gt;5,"M",IF(Z50&gt;3,"M/B",IF(Z50&gt;1,"B","R"))))))</f>
        <v>B</v>
      </c>
    </row>
    <row r="51" spans="1:27" s="42" customFormat="1" ht="133.5" customHeight="1" x14ac:dyDescent="0.35">
      <c r="A51" s="49">
        <f t="shared" si="0"/>
        <v>47</v>
      </c>
      <c r="B51" s="71" t="s">
        <v>840</v>
      </c>
      <c r="C51" s="61" t="s">
        <v>96</v>
      </c>
      <c r="D51" s="62" t="s">
        <v>97</v>
      </c>
      <c r="E51" s="62" t="s">
        <v>0</v>
      </c>
      <c r="F51" s="63" t="s">
        <v>849</v>
      </c>
      <c r="G51" s="64" t="s">
        <v>318</v>
      </c>
      <c r="H51" s="65" t="s">
        <v>850</v>
      </c>
      <c r="I51" s="91" t="s">
        <v>190</v>
      </c>
      <c r="J51" s="64" t="s">
        <v>605</v>
      </c>
      <c r="K51" s="65">
        <v>2</v>
      </c>
      <c r="L51" s="65">
        <v>1</v>
      </c>
      <c r="M51" s="65">
        <v>1</v>
      </c>
      <c r="N51" s="65">
        <v>2</v>
      </c>
      <c r="O51" s="66">
        <f>((K51*$K$2)+(L51*$L$2)+(M51*$M$2)+(N51*$N$2))/$O$2</f>
        <v>1.5</v>
      </c>
      <c r="P51" s="65">
        <v>2</v>
      </c>
      <c r="Q51" s="65">
        <v>1</v>
      </c>
      <c r="R51" s="65">
        <v>2</v>
      </c>
      <c r="S51" s="66">
        <f>((P51*$P$2)+(Q51*$Q$2)+(R51*$R$2))/$S$2</f>
        <v>1.7</v>
      </c>
      <c r="T51" s="66">
        <f>O51*S51</f>
        <v>2.5499999999999998</v>
      </c>
      <c r="U51" s="67" t="s">
        <v>270</v>
      </c>
      <c r="V51" s="67" t="s">
        <v>273</v>
      </c>
      <c r="W51" s="67" t="s">
        <v>272</v>
      </c>
      <c r="X51" s="64" t="s">
        <v>314</v>
      </c>
      <c r="Y51" s="66">
        <v>5</v>
      </c>
      <c r="Z51" s="59">
        <f>IF(T51-Y51&gt;1,T51-Y51,1)</f>
        <v>1</v>
      </c>
      <c r="AA51" s="59" t="str">
        <f>IF(Z51="","",IF(Z51&gt;8,"A",IF(Z51&gt;6,"M/A",IF(Z51&gt;5,"M",IF(Z51&gt;3,"M/B",IF(Z51&gt;1,"B","R"))))))</f>
        <v>R</v>
      </c>
    </row>
    <row r="52" spans="1:27" ht="205.5" customHeight="1" x14ac:dyDescent="0.35">
      <c r="A52" s="49">
        <f t="shared" si="0"/>
        <v>48</v>
      </c>
      <c r="B52" s="71" t="s">
        <v>840</v>
      </c>
      <c r="C52" s="61" t="s">
        <v>96</v>
      </c>
      <c r="D52" s="62" t="s">
        <v>97</v>
      </c>
      <c r="E52" s="62" t="s">
        <v>6</v>
      </c>
      <c r="F52" s="63" t="s">
        <v>771</v>
      </c>
      <c r="G52" s="64" t="s">
        <v>770</v>
      </c>
      <c r="H52" s="65" t="s">
        <v>98</v>
      </c>
      <c r="I52" s="91" t="s">
        <v>190</v>
      </c>
      <c r="J52" s="64" t="s">
        <v>608</v>
      </c>
      <c r="K52" s="65">
        <v>2</v>
      </c>
      <c r="L52" s="65">
        <v>2</v>
      </c>
      <c r="M52" s="65">
        <v>2</v>
      </c>
      <c r="N52" s="65">
        <v>2</v>
      </c>
      <c r="O52" s="66">
        <f>((K52*$K$2)+(L52*$L$2)+(M52*$M$2)+(N52*$N$2))/$O$2</f>
        <v>2</v>
      </c>
      <c r="P52" s="65">
        <v>2</v>
      </c>
      <c r="Q52" s="65">
        <v>1</v>
      </c>
      <c r="R52" s="65">
        <v>2</v>
      </c>
      <c r="S52" s="66">
        <f>((P52*$P$2)+(Q52*$Q$2)+(R52*$R$2))/$S$2</f>
        <v>1.7</v>
      </c>
      <c r="T52" s="66">
        <f>O52*S52</f>
        <v>3.4</v>
      </c>
      <c r="U52" s="67" t="s">
        <v>270</v>
      </c>
      <c r="V52" s="67" t="s">
        <v>274</v>
      </c>
      <c r="W52" s="63" t="s">
        <v>766</v>
      </c>
      <c r="X52" s="64" t="s">
        <v>317</v>
      </c>
      <c r="Y52" s="66">
        <v>3</v>
      </c>
      <c r="Z52" s="59">
        <f>IF(T52-Y52&gt;1,T52-Y52,1)</f>
        <v>1</v>
      </c>
      <c r="AA52" s="59" t="str">
        <f>IF(Z52="","",IF(Z52&gt;8,"A",IF(Z52&gt;6,"M/A",IF(Z52&gt;5,"M",IF(Z52&gt;3,"M/B",IF(Z52&gt;1,"B","R"))))))</f>
        <v>R</v>
      </c>
    </row>
    <row r="53" spans="1:27" ht="201.5" x14ac:dyDescent="0.35">
      <c r="A53" s="49">
        <f t="shared" si="0"/>
        <v>49</v>
      </c>
      <c r="B53" s="71" t="s">
        <v>840</v>
      </c>
      <c r="C53" s="61" t="s">
        <v>96</v>
      </c>
      <c r="D53" s="62" t="s">
        <v>97</v>
      </c>
      <c r="E53" s="62" t="s">
        <v>100</v>
      </c>
      <c r="F53" s="63" t="s">
        <v>319</v>
      </c>
      <c r="G53" s="64" t="s">
        <v>118</v>
      </c>
      <c r="H53" s="65" t="s">
        <v>98</v>
      </c>
      <c r="I53" s="91" t="s">
        <v>190</v>
      </c>
      <c r="J53" s="64" t="s">
        <v>777</v>
      </c>
      <c r="K53" s="65">
        <v>3</v>
      </c>
      <c r="L53" s="65">
        <v>3</v>
      </c>
      <c r="M53" s="65">
        <v>1</v>
      </c>
      <c r="N53" s="65">
        <v>2</v>
      </c>
      <c r="O53" s="66">
        <f>((K53*$K$2)+(L53*$L$2)+(M53*$M$2)+(N53*$N$2))/$O$2</f>
        <v>2.1</v>
      </c>
      <c r="P53" s="65">
        <v>2</v>
      </c>
      <c r="Q53" s="65">
        <v>1</v>
      </c>
      <c r="R53" s="65">
        <v>2</v>
      </c>
      <c r="S53" s="66">
        <f>((P53*$P$2)+(Q53*$Q$2)+(R53*$R$2))/$S$2</f>
        <v>1.7</v>
      </c>
      <c r="T53" s="66">
        <f>O53*S53</f>
        <v>3.57</v>
      </c>
      <c r="U53" s="67" t="s">
        <v>270</v>
      </c>
      <c r="V53" s="67" t="s">
        <v>274</v>
      </c>
      <c r="W53" s="64" t="s">
        <v>320</v>
      </c>
      <c r="X53" s="64" t="s">
        <v>778</v>
      </c>
      <c r="Y53" s="66">
        <v>3</v>
      </c>
      <c r="Z53" s="59">
        <f>IF(T53-Y53&gt;1,T53-Y53,1)</f>
        <v>1</v>
      </c>
      <c r="AA53" s="59" t="str">
        <f>IF(Z53="","",IF(Z53&gt;8,"A",IF(Z53&gt;6,"M/A",IF(Z53&gt;5,"M",IF(Z53&gt;3,"M/B",IF(Z53&gt;1,"B","R"))))))</f>
        <v>R</v>
      </c>
    </row>
    <row r="54" spans="1:27" s="42" customFormat="1" ht="170.5" x14ac:dyDescent="0.35">
      <c r="A54" s="49">
        <f t="shared" si="0"/>
        <v>50</v>
      </c>
      <c r="B54" s="71" t="s">
        <v>840</v>
      </c>
      <c r="C54" s="61" t="s">
        <v>96</v>
      </c>
      <c r="D54" s="62" t="s">
        <v>97</v>
      </c>
      <c r="E54" s="62" t="s">
        <v>100</v>
      </c>
      <c r="F54" s="63" t="s">
        <v>280</v>
      </c>
      <c r="G54" s="64" t="s">
        <v>119</v>
      </c>
      <c r="H54" s="65" t="s">
        <v>99</v>
      </c>
      <c r="I54" s="91" t="s">
        <v>606</v>
      </c>
      <c r="J54" s="63" t="s">
        <v>607</v>
      </c>
      <c r="K54" s="65">
        <v>2</v>
      </c>
      <c r="L54" s="65">
        <v>3</v>
      </c>
      <c r="M54" s="65">
        <v>2</v>
      </c>
      <c r="N54" s="65">
        <v>1</v>
      </c>
      <c r="O54" s="66">
        <f>((K54*$K$2)+(L54*$L$2)+(M54*$M$2)+(N54*$N$2))/$O$2</f>
        <v>1.9</v>
      </c>
      <c r="P54" s="65">
        <v>2</v>
      </c>
      <c r="Q54" s="65">
        <v>1</v>
      </c>
      <c r="R54" s="65">
        <v>2</v>
      </c>
      <c r="S54" s="66">
        <f>((P54*$P$2)+(Q54*$Q$2)+(R54*$R$2))/$S$2</f>
        <v>1.7</v>
      </c>
      <c r="T54" s="66">
        <f>O54*S54</f>
        <v>3.23</v>
      </c>
      <c r="U54" s="67" t="s">
        <v>270</v>
      </c>
      <c r="V54" s="67" t="s">
        <v>278</v>
      </c>
      <c r="W54" s="63" t="s">
        <v>325</v>
      </c>
      <c r="X54" s="64" t="s">
        <v>324</v>
      </c>
      <c r="Y54" s="66">
        <v>4</v>
      </c>
      <c r="Z54" s="59">
        <f>IF(T54-Y54&gt;1,T54-Y54,1)</f>
        <v>1</v>
      </c>
      <c r="AA54" s="59" t="str">
        <f>IF(Z54="","",IF(Z54&gt;8,"A",IF(Z54&gt;6,"M/A",IF(Z54&gt;5,"M",IF(Z54&gt;3,"M/B",IF(Z54&gt;1,"B","R"))))))</f>
        <v>R</v>
      </c>
    </row>
    <row r="55" spans="1:27" ht="159" customHeight="1" x14ac:dyDescent="0.35">
      <c r="A55" s="49">
        <f t="shared" si="0"/>
        <v>51</v>
      </c>
      <c r="B55" s="71" t="s">
        <v>840</v>
      </c>
      <c r="C55" s="61" t="s">
        <v>96</v>
      </c>
      <c r="D55" s="62" t="s">
        <v>97</v>
      </c>
      <c r="E55" s="62" t="s">
        <v>101</v>
      </c>
      <c r="F55" s="63" t="s">
        <v>851</v>
      </c>
      <c r="G55" s="64" t="s">
        <v>19</v>
      </c>
      <c r="H55" s="65" t="s">
        <v>99</v>
      </c>
      <c r="I55" s="91" t="s">
        <v>190</v>
      </c>
      <c r="J55" s="63" t="s">
        <v>331</v>
      </c>
      <c r="K55" s="65">
        <v>1</v>
      </c>
      <c r="L55" s="65">
        <v>3</v>
      </c>
      <c r="M55" s="65">
        <v>2</v>
      </c>
      <c r="N55" s="65">
        <v>1</v>
      </c>
      <c r="O55" s="66">
        <f>((K55*$K$2)+(L55*$L$2)+(M55*$M$2)+(N55*$N$2))/$O$2</f>
        <v>1.7</v>
      </c>
      <c r="P55" s="65">
        <v>2</v>
      </c>
      <c r="Q55" s="65">
        <v>1</v>
      </c>
      <c r="R55" s="65">
        <v>2</v>
      </c>
      <c r="S55" s="66">
        <f>((P55*$P$2)+(Q55*$Q$2)+(R55*$R$2))/$S$2</f>
        <v>1.7</v>
      </c>
      <c r="T55" s="66">
        <f>O55*S55</f>
        <v>2.8899999999999997</v>
      </c>
      <c r="U55" s="67" t="s">
        <v>270</v>
      </c>
      <c r="V55" s="67" t="s">
        <v>283</v>
      </c>
      <c r="W55" s="64" t="s">
        <v>332</v>
      </c>
      <c r="X55" s="69" t="s">
        <v>336</v>
      </c>
      <c r="Y55" s="66">
        <v>2</v>
      </c>
      <c r="Z55" s="59">
        <f>IF(T55-Y55&gt;1,T55-Y55,1)</f>
        <v>1</v>
      </c>
      <c r="AA55" s="59" t="str">
        <f>IF(Z55="","",IF(Z55&gt;8,"A",IF(Z55&gt;6,"M/A",IF(Z55&gt;5,"M",IF(Z55&gt;3,"M/B",IF(Z55&gt;1,"B","R"))))))</f>
        <v>R</v>
      </c>
    </row>
    <row r="56" spans="1:27" ht="139.5" x14ac:dyDescent="0.35">
      <c r="A56" s="49">
        <f t="shared" si="0"/>
        <v>52</v>
      </c>
      <c r="B56" s="71" t="s">
        <v>840</v>
      </c>
      <c r="C56" s="61" t="s">
        <v>96</v>
      </c>
      <c r="D56" s="62" t="s">
        <v>97</v>
      </c>
      <c r="E56" s="62" t="s">
        <v>116</v>
      </c>
      <c r="F56" s="63" t="s">
        <v>333</v>
      </c>
      <c r="G56" s="64" t="s">
        <v>334</v>
      </c>
      <c r="H56" s="65" t="s">
        <v>99</v>
      </c>
      <c r="I56" s="91" t="s">
        <v>190</v>
      </c>
      <c r="J56" s="63" t="s">
        <v>610</v>
      </c>
      <c r="K56" s="65">
        <v>1</v>
      </c>
      <c r="L56" s="65">
        <v>3</v>
      </c>
      <c r="M56" s="65">
        <v>2</v>
      </c>
      <c r="N56" s="65">
        <v>1</v>
      </c>
      <c r="O56" s="66">
        <f>((K56*$K$2)+(L56*$L$2)+(M56*$M$2)+(N56*$N$2))/$O$2</f>
        <v>1.7</v>
      </c>
      <c r="P56" s="65">
        <v>2</v>
      </c>
      <c r="Q56" s="65">
        <v>1</v>
      </c>
      <c r="R56" s="65">
        <v>2</v>
      </c>
      <c r="S56" s="66">
        <f>((P56*$P$2)+(Q56*$Q$2)+(R56*$R$2))/$S$2</f>
        <v>1.7</v>
      </c>
      <c r="T56" s="66">
        <f>O56*S56</f>
        <v>2.8899999999999997</v>
      </c>
      <c r="U56" s="67" t="s">
        <v>270</v>
      </c>
      <c r="V56" s="67" t="s">
        <v>335</v>
      </c>
      <c r="W56" s="64" t="s">
        <v>337</v>
      </c>
      <c r="X56" s="69"/>
      <c r="Y56" s="66">
        <v>3</v>
      </c>
      <c r="Z56" s="59">
        <f>IF(T56-Y56&gt;1,T56-Y56,1)</f>
        <v>1</v>
      </c>
      <c r="AA56" s="59" t="str">
        <f>IF(Z56="","",IF(Z56&gt;8,"A",IF(Z56&gt;6,"M/A",IF(Z56&gt;5,"M",IF(Z56&gt;3,"M/B",IF(Z56&gt;1,"B","R"))))))</f>
        <v>R</v>
      </c>
    </row>
    <row r="57" spans="1:27" ht="139.5" x14ac:dyDescent="0.35">
      <c r="A57" s="49">
        <f t="shared" si="0"/>
        <v>53</v>
      </c>
      <c r="B57" s="71" t="s">
        <v>840</v>
      </c>
      <c r="C57" s="61" t="s">
        <v>96</v>
      </c>
      <c r="D57" s="62" t="s">
        <v>97</v>
      </c>
      <c r="E57" s="62" t="s">
        <v>117</v>
      </c>
      <c r="F57" s="63" t="s">
        <v>786</v>
      </c>
      <c r="G57" s="64" t="s">
        <v>339</v>
      </c>
      <c r="H57" s="70" t="s">
        <v>98</v>
      </c>
      <c r="I57" s="91" t="s">
        <v>190</v>
      </c>
      <c r="J57" s="64" t="s">
        <v>609</v>
      </c>
      <c r="K57" s="65">
        <v>3</v>
      </c>
      <c r="L57" s="65">
        <v>1</v>
      </c>
      <c r="M57" s="65">
        <v>3</v>
      </c>
      <c r="N57" s="65">
        <v>2</v>
      </c>
      <c r="O57" s="66">
        <f>((K57*$K$2)+(L57*$L$2)+(M57*$M$2)+(N57*$N$2))/$O$2</f>
        <v>2.2999999999999998</v>
      </c>
      <c r="P57" s="65">
        <v>2</v>
      </c>
      <c r="Q57" s="65">
        <v>2</v>
      </c>
      <c r="R57" s="65">
        <v>2</v>
      </c>
      <c r="S57" s="66">
        <f>((P57*$P$2)+(Q57*$Q$2)+(R57*$R$2))/$S$2</f>
        <v>2</v>
      </c>
      <c r="T57" s="66">
        <f>O57*S57</f>
        <v>4.5999999999999996</v>
      </c>
      <c r="U57" s="67" t="s">
        <v>270</v>
      </c>
      <c r="V57" s="64" t="s">
        <v>335</v>
      </c>
      <c r="W57" s="63" t="s">
        <v>344</v>
      </c>
      <c r="X57" s="64"/>
      <c r="Y57" s="66">
        <v>4</v>
      </c>
      <c r="Z57" s="59">
        <f>IF(T57-Y57&gt;1,T57-Y57,1)</f>
        <v>1</v>
      </c>
      <c r="AA57" s="59" t="str">
        <f>IF(Z57="","",IF(Z57&gt;8,"A",IF(Z57&gt;6,"M/A",IF(Z57&gt;5,"M",IF(Z57&gt;3,"M/B",IF(Z57&gt;1,"B","R"))))))</f>
        <v>R</v>
      </c>
    </row>
    <row r="58" spans="1:27" ht="170.5" x14ac:dyDescent="0.35">
      <c r="A58" s="49">
        <f t="shared" si="0"/>
        <v>54</v>
      </c>
      <c r="B58" s="71" t="s">
        <v>840</v>
      </c>
      <c r="C58" s="61" t="s">
        <v>96</v>
      </c>
      <c r="D58" s="62" t="s">
        <v>97</v>
      </c>
      <c r="E58" s="62" t="s">
        <v>117</v>
      </c>
      <c r="F58" s="63" t="s">
        <v>852</v>
      </c>
      <c r="G58" s="64" t="s">
        <v>115</v>
      </c>
      <c r="H58" s="70" t="s">
        <v>127</v>
      </c>
      <c r="I58" s="91" t="s">
        <v>190</v>
      </c>
      <c r="J58" s="63" t="s">
        <v>345</v>
      </c>
      <c r="K58" s="65">
        <v>3</v>
      </c>
      <c r="L58" s="65">
        <v>3</v>
      </c>
      <c r="M58" s="65">
        <v>2</v>
      </c>
      <c r="N58" s="65">
        <v>2</v>
      </c>
      <c r="O58" s="66">
        <f>((K58*$K$2)+(L58*$L$2)+(M58*$M$2)+(N58*$N$2))/$O$2</f>
        <v>2.4</v>
      </c>
      <c r="P58" s="65">
        <v>2</v>
      </c>
      <c r="Q58" s="65">
        <v>2</v>
      </c>
      <c r="R58" s="65">
        <v>2</v>
      </c>
      <c r="S58" s="66">
        <f>((P58*$P$2)+(Q58*$Q$2)+(R58*$R$2))/$S$2</f>
        <v>2</v>
      </c>
      <c r="T58" s="66">
        <f>O58*S58</f>
        <v>4.8</v>
      </c>
      <c r="U58" s="67" t="s">
        <v>270</v>
      </c>
      <c r="V58" s="64" t="s">
        <v>343</v>
      </c>
      <c r="W58" s="64" t="s">
        <v>346</v>
      </c>
      <c r="X58" s="64"/>
      <c r="Y58" s="66">
        <v>4</v>
      </c>
      <c r="Z58" s="59">
        <f>IF(T58-Y58&gt;1,T58-Y58,1)</f>
        <v>1</v>
      </c>
      <c r="AA58" s="59" t="str">
        <f>IF(Z58="","",IF(Z58&gt;8,"A",IF(Z58&gt;6,"M/A",IF(Z58&gt;5,"M",IF(Z58&gt;3,"M/B",IF(Z58&gt;1,"B","R"))))))</f>
        <v>R</v>
      </c>
    </row>
    <row r="59" spans="1:27" ht="139.5" x14ac:dyDescent="0.35">
      <c r="A59" s="49">
        <f t="shared" si="0"/>
        <v>55</v>
      </c>
      <c r="B59" s="71" t="s">
        <v>841</v>
      </c>
      <c r="C59" s="61" t="s">
        <v>96</v>
      </c>
      <c r="D59" s="62" t="s">
        <v>102</v>
      </c>
      <c r="E59" s="62" t="s">
        <v>104</v>
      </c>
      <c r="F59" s="63" t="s">
        <v>349</v>
      </c>
      <c r="G59" s="64" t="s">
        <v>350</v>
      </c>
      <c r="H59" s="65" t="s">
        <v>98</v>
      </c>
      <c r="I59" s="91" t="s">
        <v>190</v>
      </c>
      <c r="J59" s="63" t="s">
        <v>348</v>
      </c>
      <c r="K59" s="65">
        <v>3</v>
      </c>
      <c r="L59" s="65">
        <v>1</v>
      </c>
      <c r="M59" s="65">
        <v>1</v>
      </c>
      <c r="N59" s="65">
        <v>1</v>
      </c>
      <c r="O59" s="66">
        <f>((K59*$K$2)+(L59*$L$2)+(M59*$M$2)+(N59*$N$2))/$O$2</f>
        <v>1.4</v>
      </c>
      <c r="P59" s="65">
        <v>1</v>
      </c>
      <c r="Q59" s="65">
        <v>1</v>
      </c>
      <c r="R59" s="65">
        <v>3</v>
      </c>
      <c r="S59" s="66">
        <f>((P59*$P$2)+(Q59*$Q$2)+(R59*$R$2))/$S$2</f>
        <v>1.6</v>
      </c>
      <c r="T59" s="66">
        <f>O59*S59</f>
        <v>2.2399999999999998</v>
      </c>
      <c r="U59" s="64" t="s">
        <v>351</v>
      </c>
      <c r="V59" s="64" t="s">
        <v>352</v>
      </c>
      <c r="W59" s="63" t="s">
        <v>354</v>
      </c>
      <c r="X59" s="63" t="s">
        <v>353</v>
      </c>
      <c r="Y59" s="66">
        <v>3</v>
      </c>
      <c r="Z59" s="59">
        <f>IF(T59-Y59&gt;1,T59-Y59,1)</f>
        <v>1</v>
      </c>
      <c r="AA59" s="59" t="str">
        <f>IF(Z59="","",IF(Z59&gt;8,"A",IF(Z59&gt;6,"M/A",IF(Z59&gt;5,"M",IF(Z59&gt;3,"M/B",IF(Z59&gt;1,"B","R"))))))</f>
        <v>R</v>
      </c>
    </row>
    <row r="60" spans="1:27" ht="139.5" x14ac:dyDescent="0.35">
      <c r="A60" s="49">
        <f t="shared" si="0"/>
        <v>56</v>
      </c>
      <c r="B60" s="71" t="s">
        <v>841</v>
      </c>
      <c r="C60" s="61" t="s">
        <v>96</v>
      </c>
      <c r="D60" s="62" t="s">
        <v>102</v>
      </c>
      <c r="E60" s="62" t="s">
        <v>105</v>
      </c>
      <c r="F60" s="63" t="s">
        <v>358</v>
      </c>
      <c r="G60" s="64" t="s">
        <v>359</v>
      </c>
      <c r="H60" s="65" t="s">
        <v>98</v>
      </c>
      <c r="I60" s="91" t="s">
        <v>190</v>
      </c>
      <c r="J60" s="63" t="s">
        <v>360</v>
      </c>
      <c r="K60" s="65">
        <v>3</v>
      </c>
      <c r="L60" s="65">
        <v>1</v>
      </c>
      <c r="M60" s="65">
        <v>2</v>
      </c>
      <c r="N60" s="65">
        <v>1</v>
      </c>
      <c r="O60" s="66">
        <f>((K60*$K$2)+(L60*$L$2)+(M60*$M$2)+(N60*$N$2))/$O$2</f>
        <v>1.7</v>
      </c>
      <c r="P60" s="65">
        <v>1</v>
      </c>
      <c r="Q60" s="65">
        <v>1</v>
      </c>
      <c r="R60" s="65">
        <v>1</v>
      </c>
      <c r="S60" s="66">
        <f>((P60*$P$2)+(Q60*$Q$2)+(R60*$R$2))/$S$2</f>
        <v>1</v>
      </c>
      <c r="T60" s="66">
        <f>O60*S60</f>
        <v>1.7</v>
      </c>
      <c r="U60" s="64" t="s">
        <v>361</v>
      </c>
      <c r="V60" s="69" t="s">
        <v>335</v>
      </c>
      <c r="W60" s="62"/>
      <c r="X60" s="73"/>
      <c r="Y60" s="66">
        <v>3</v>
      </c>
      <c r="Z60" s="59">
        <f>IF(T60-Y60&gt;1,T60-Y60,1)</f>
        <v>1</v>
      </c>
      <c r="AA60" s="59" t="str">
        <f>IF(Z60="","",IF(Z60&gt;8,"A",IF(Z60&gt;6,"M/A",IF(Z60&gt;5,"M",IF(Z60&gt;3,"M/B",IF(Z60&gt;1,"B","R"))))))</f>
        <v>R</v>
      </c>
    </row>
    <row r="61" spans="1:27" ht="139.5" x14ac:dyDescent="0.35">
      <c r="A61" s="49">
        <f t="shared" si="0"/>
        <v>57</v>
      </c>
      <c r="B61" s="71" t="s">
        <v>841</v>
      </c>
      <c r="C61" s="61" t="s">
        <v>153</v>
      </c>
      <c r="D61" s="74" t="s">
        <v>11</v>
      </c>
      <c r="E61" s="63" t="s">
        <v>193</v>
      </c>
      <c r="F61" s="63" t="s">
        <v>853</v>
      </c>
      <c r="G61" s="64" t="s">
        <v>562</v>
      </c>
      <c r="H61" s="65" t="s">
        <v>288</v>
      </c>
      <c r="I61" s="91" t="s">
        <v>190</v>
      </c>
      <c r="J61" s="63" t="s">
        <v>564</v>
      </c>
      <c r="K61" s="65">
        <v>2</v>
      </c>
      <c r="L61" s="65">
        <v>1</v>
      </c>
      <c r="M61" s="65">
        <v>3</v>
      </c>
      <c r="N61" s="65">
        <v>1</v>
      </c>
      <c r="O61" s="66">
        <f>((K61*$K$2)+(L61*$L$2)+(M61*$M$2)+(N61*$N$2))/$O$2</f>
        <v>1.8</v>
      </c>
      <c r="P61" s="65">
        <v>1</v>
      </c>
      <c r="Q61" s="65">
        <v>1</v>
      </c>
      <c r="R61" s="65">
        <v>1</v>
      </c>
      <c r="S61" s="66">
        <f>((P61*$P$2)+(Q61*$Q$2)+(R61*$R$2))/$S$2</f>
        <v>1</v>
      </c>
      <c r="T61" s="66">
        <f>O61*S61</f>
        <v>1.8</v>
      </c>
      <c r="U61" s="64" t="s">
        <v>361</v>
      </c>
      <c r="V61" s="69" t="s">
        <v>335</v>
      </c>
      <c r="W61" s="64" t="s">
        <v>567</v>
      </c>
      <c r="X61" s="73"/>
      <c r="Y61" s="66">
        <v>3</v>
      </c>
      <c r="Z61" s="59">
        <f>IF(T61-Y61&gt;1,T61-Y61,1)</f>
        <v>1</v>
      </c>
      <c r="AA61" s="59" t="str">
        <f>IF(Z61="","",IF(Z61&gt;8,"A",IF(Z61&gt;6,"M/A",IF(Z61&gt;5,"M",IF(Z61&gt;3,"M/B",IF(Z61&gt;1,"B","R"))))))</f>
        <v>R</v>
      </c>
    </row>
    <row r="62" spans="1:27" ht="104.25" customHeight="1" x14ac:dyDescent="0.35">
      <c r="A62" s="49">
        <f t="shared" si="0"/>
        <v>58</v>
      </c>
      <c r="B62" s="71" t="s">
        <v>841</v>
      </c>
      <c r="C62" s="61" t="s">
        <v>153</v>
      </c>
      <c r="D62" s="74" t="s">
        <v>11</v>
      </c>
      <c r="E62" s="63" t="s">
        <v>194</v>
      </c>
      <c r="F62" s="63" t="s">
        <v>563</v>
      </c>
      <c r="G62" s="64" t="s">
        <v>562</v>
      </c>
      <c r="H62" s="65" t="s">
        <v>288</v>
      </c>
      <c r="I62" s="91" t="s">
        <v>190</v>
      </c>
      <c r="J62" s="63" t="s">
        <v>565</v>
      </c>
      <c r="K62" s="65">
        <v>2</v>
      </c>
      <c r="L62" s="65">
        <v>1</v>
      </c>
      <c r="M62" s="65">
        <v>3</v>
      </c>
      <c r="N62" s="65">
        <v>1</v>
      </c>
      <c r="O62" s="66">
        <f>((K62*$K$2)+(L62*$L$2)+(M62*$M$2)+(N62*$N$2))/$O$2</f>
        <v>1.8</v>
      </c>
      <c r="P62" s="65">
        <v>1</v>
      </c>
      <c r="Q62" s="65">
        <v>1</v>
      </c>
      <c r="R62" s="65">
        <v>1</v>
      </c>
      <c r="S62" s="66">
        <f>((P62*$P$2)+(Q62*$Q$2)+(R62*$R$2))/$S$2</f>
        <v>1</v>
      </c>
      <c r="T62" s="66">
        <f>O62*S62</f>
        <v>1.8</v>
      </c>
      <c r="U62" s="64" t="s">
        <v>361</v>
      </c>
      <c r="V62" s="69" t="s">
        <v>335</v>
      </c>
      <c r="W62" s="64" t="s">
        <v>566</v>
      </c>
      <c r="X62" s="73"/>
      <c r="Y62" s="66">
        <v>2</v>
      </c>
      <c r="Z62" s="59">
        <f>IF(T62-Y62&gt;1,T62-Y62,1)</f>
        <v>1</v>
      </c>
      <c r="AA62" s="59" t="str">
        <f>IF(Z62="","",IF(Z62&gt;8,"A",IF(Z62&gt;6,"M/A",IF(Z62&gt;5,"M",IF(Z62&gt;3,"M/B",IF(Z62&gt;1,"B","R"))))))</f>
        <v>R</v>
      </c>
    </row>
    <row r="63" spans="1:27" ht="139.5" x14ac:dyDescent="0.35">
      <c r="A63" s="49">
        <f t="shared" si="0"/>
        <v>59</v>
      </c>
      <c r="B63" s="71" t="s">
        <v>841</v>
      </c>
      <c r="C63" s="61" t="s">
        <v>96</v>
      </c>
      <c r="D63" s="62" t="s">
        <v>102</v>
      </c>
      <c r="E63" s="62" t="s">
        <v>123</v>
      </c>
      <c r="F63" s="63" t="s">
        <v>854</v>
      </c>
      <c r="G63" s="64" t="s">
        <v>365</v>
      </c>
      <c r="H63" s="65" t="s">
        <v>98</v>
      </c>
      <c r="I63" s="91" t="s">
        <v>190</v>
      </c>
      <c r="J63" s="62" t="s">
        <v>366</v>
      </c>
      <c r="K63" s="65">
        <v>3</v>
      </c>
      <c r="L63" s="65">
        <v>1</v>
      </c>
      <c r="M63" s="65">
        <v>3</v>
      </c>
      <c r="N63" s="65">
        <v>1</v>
      </c>
      <c r="O63" s="66">
        <f>((K63*$K$2)+(L63*$L$2)+(M63*$M$2)+(N63*$N$2))/$O$2</f>
        <v>2</v>
      </c>
      <c r="P63" s="65">
        <v>1</v>
      </c>
      <c r="Q63" s="65">
        <v>1</v>
      </c>
      <c r="R63" s="65">
        <v>1</v>
      </c>
      <c r="S63" s="66">
        <f>((P63*$P$2)+(Q63*$Q$2)+(R63*$R$2))/$S$2</f>
        <v>1</v>
      </c>
      <c r="T63" s="66">
        <f>O63*S63</f>
        <v>2</v>
      </c>
      <c r="U63" s="69" t="s">
        <v>367</v>
      </c>
      <c r="V63" s="73"/>
      <c r="W63" s="62" t="s">
        <v>289</v>
      </c>
      <c r="X63" s="73"/>
      <c r="Y63" s="66">
        <v>2</v>
      </c>
      <c r="Z63" s="59">
        <f>IF(T63-Y63&gt;1,T63-Y63,1)</f>
        <v>1</v>
      </c>
      <c r="AA63" s="59" t="str">
        <f>IF(Z63="","",IF(Z63&gt;8,"A",IF(Z63&gt;6,"M/A",IF(Z63&gt;5,"M",IF(Z63&gt;3,"M/B",IF(Z63&gt;1,"B","R"))))))</f>
        <v>R</v>
      </c>
    </row>
    <row r="64" spans="1:27" ht="139.5" x14ac:dyDescent="0.35">
      <c r="A64" s="49">
        <f t="shared" si="0"/>
        <v>60</v>
      </c>
      <c r="B64" s="71" t="s">
        <v>841</v>
      </c>
      <c r="C64" s="61" t="s">
        <v>96</v>
      </c>
      <c r="D64" s="62" t="s">
        <v>102</v>
      </c>
      <c r="E64" s="62" t="s">
        <v>121</v>
      </c>
      <c r="F64" s="63" t="s">
        <v>855</v>
      </c>
      <c r="G64" s="64" t="s">
        <v>856</v>
      </c>
      <c r="H64" s="65" t="s">
        <v>290</v>
      </c>
      <c r="I64" s="64" t="s">
        <v>190</v>
      </c>
      <c r="J64" s="63" t="s">
        <v>368</v>
      </c>
      <c r="K64" s="65">
        <v>3</v>
      </c>
      <c r="L64" s="65">
        <v>1</v>
      </c>
      <c r="M64" s="65">
        <v>2</v>
      </c>
      <c r="N64" s="65">
        <v>1</v>
      </c>
      <c r="O64" s="66">
        <f>((K64*$K$2)+(L64*$L$2)+(M64*$M$2)+(N64*$N$2))/$O$2</f>
        <v>1.7</v>
      </c>
      <c r="P64" s="65">
        <v>1</v>
      </c>
      <c r="Q64" s="65">
        <v>1</v>
      </c>
      <c r="R64" s="65">
        <v>1</v>
      </c>
      <c r="S64" s="66">
        <f>((P64*$P$2)+(Q64*$Q$2)+(R64*$R$2))/$S$2</f>
        <v>1</v>
      </c>
      <c r="T64" s="66">
        <f>O64*S64</f>
        <v>1.7</v>
      </c>
      <c r="U64" s="69" t="s">
        <v>270</v>
      </c>
      <c r="V64" s="73"/>
      <c r="W64" s="62" t="s">
        <v>370</v>
      </c>
      <c r="X64" s="76"/>
      <c r="Y64" s="66">
        <v>2</v>
      </c>
      <c r="Z64" s="59">
        <f>IF(T64-Y64&gt;1,T64-Y64,1)</f>
        <v>1</v>
      </c>
      <c r="AA64" s="59" t="str">
        <f>IF(Z64="","",IF(Z64&gt;8,"A",IF(Z64&gt;6,"M/A",IF(Z64&gt;5,"M",IF(Z64&gt;3,"M/B",IF(Z64&gt;1,"B","R"))))))</f>
        <v>R</v>
      </c>
    </row>
    <row r="65" spans="1:27" s="42" customFormat="1" ht="139.5" x14ac:dyDescent="0.35">
      <c r="A65" s="49">
        <f t="shared" si="0"/>
        <v>61</v>
      </c>
      <c r="B65" s="71" t="s">
        <v>841</v>
      </c>
      <c r="C65" s="61" t="s">
        <v>96</v>
      </c>
      <c r="D65" s="62" t="s">
        <v>102</v>
      </c>
      <c r="E65" s="62" t="s">
        <v>122</v>
      </c>
      <c r="F65" s="63" t="s">
        <v>788</v>
      </c>
      <c r="G65" s="64" t="s">
        <v>374</v>
      </c>
      <c r="H65" s="65" t="s">
        <v>98</v>
      </c>
      <c r="I65" s="64" t="s">
        <v>190</v>
      </c>
      <c r="J65" s="62" t="s">
        <v>375</v>
      </c>
      <c r="K65" s="65">
        <v>3</v>
      </c>
      <c r="L65" s="65">
        <v>1</v>
      </c>
      <c r="M65" s="65">
        <v>3</v>
      </c>
      <c r="N65" s="65">
        <v>1</v>
      </c>
      <c r="O65" s="66">
        <f>((K65*$K$2)+(L65*$L$2)+(M65*$M$2)+(N65*$N$2))/$O$2</f>
        <v>2</v>
      </c>
      <c r="P65" s="65">
        <v>1</v>
      </c>
      <c r="Q65" s="65">
        <v>1</v>
      </c>
      <c r="R65" s="65">
        <v>1</v>
      </c>
      <c r="S65" s="66">
        <f>((P65*$P$2)+(Q65*$Q$2)+(R65*$R$2))/$S$2</f>
        <v>1</v>
      </c>
      <c r="T65" s="66">
        <f>O65*S65</f>
        <v>2</v>
      </c>
      <c r="U65" s="69" t="s">
        <v>369</v>
      </c>
      <c r="V65" s="73"/>
      <c r="W65" s="62" t="s">
        <v>789</v>
      </c>
      <c r="X65" s="73"/>
      <c r="Y65" s="66">
        <v>2</v>
      </c>
      <c r="Z65" s="59">
        <f>IF(T65-Y65&gt;1,T65-Y65,1)</f>
        <v>1</v>
      </c>
      <c r="AA65" s="59" t="str">
        <f>IF(Z65="","",IF(Z65&gt;8,"A",IF(Z65&gt;6,"M/A",IF(Z65&gt;5,"M",IF(Z65&gt;3,"M/B",IF(Z65&gt;1,"B","R"))))))</f>
        <v>R</v>
      </c>
    </row>
    <row r="66" spans="1:27" s="42" customFormat="1" ht="139.5" x14ac:dyDescent="0.35">
      <c r="A66" s="49">
        <f t="shared" si="0"/>
        <v>62</v>
      </c>
      <c r="B66" s="71" t="s">
        <v>841</v>
      </c>
      <c r="C66" s="61" t="s">
        <v>96</v>
      </c>
      <c r="D66" s="62" t="s">
        <v>102</v>
      </c>
      <c r="E66" s="62" t="s">
        <v>107</v>
      </c>
      <c r="F66" s="63" t="s">
        <v>376</v>
      </c>
      <c r="G66" s="64" t="s">
        <v>377</v>
      </c>
      <c r="H66" s="65" t="s">
        <v>98</v>
      </c>
      <c r="I66" s="64" t="s">
        <v>190</v>
      </c>
      <c r="J66" s="63" t="s">
        <v>292</v>
      </c>
      <c r="K66" s="65">
        <v>3</v>
      </c>
      <c r="L66" s="65">
        <v>1</v>
      </c>
      <c r="M66" s="65">
        <v>3</v>
      </c>
      <c r="N66" s="65">
        <v>1</v>
      </c>
      <c r="O66" s="66">
        <f>((K66*$K$2)+(L66*$L$2)+(M66*$M$2)+(N66*$N$2))/$O$2</f>
        <v>2</v>
      </c>
      <c r="P66" s="65">
        <v>1</v>
      </c>
      <c r="Q66" s="65">
        <v>1</v>
      </c>
      <c r="R66" s="65">
        <v>2</v>
      </c>
      <c r="S66" s="66">
        <f>((P66*$P$2)+(Q66*$Q$2)+(R66*$R$2))/$S$2</f>
        <v>1.3</v>
      </c>
      <c r="T66" s="66">
        <f>O66*S66</f>
        <v>2.6</v>
      </c>
      <c r="U66" s="69" t="s">
        <v>378</v>
      </c>
      <c r="V66" s="69" t="s">
        <v>384</v>
      </c>
      <c r="W66" s="69" t="s">
        <v>380</v>
      </c>
      <c r="X66" s="62"/>
      <c r="Y66" s="66">
        <v>2</v>
      </c>
      <c r="Z66" s="59">
        <f>IF(T66-Y66&gt;1,T66-Y66,1)</f>
        <v>1</v>
      </c>
      <c r="AA66" s="59" t="str">
        <f>IF(Z66="","",IF(Z66&gt;8,"A",IF(Z66&gt;6,"M/A",IF(Z66&gt;5,"M",IF(Z66&gt;3,"M/B",IF(Z66&gt;1,"B","R"))))))</f>
        <v>R</v>
      </c>
    </row>
    <row r="67" spans="1:27" s="42" customFormat="1" ht="139.5" x14ac:dyDescent="0.35">
      <c r="A67" s="49">
        <f t="shared" si="0"/>
        <v>63</v>
      </c>
      <c r="B67" s="71" t="s">
        <v>841</v>
      </c>
      <c r="C67" s="61" t="s">
        <v>96</v>
      </c>
      <c r="D67" s="62" t="s">
        <v>102</v>
      </c>
      <c r="E67" s="62" t="s">
        <v>107</v>
      </c>
      <c r="F67" s="63" t="s">
        <v>381</v>
      </c>
      <c r="G67" s="64" t="s">
        <v>382</v>
      </c>
      <c r="H67" s="65" t="s">
        <v>98</v>
      </c>
      <c r="I67" s="64" t="s">
        <v>190</v>
      </c>
      <c r="J67" s="63" t="s">
        <v>383</v>
      </c>
      <c r="K67" s="65">
        <v>2</v>
      </c>
      <c r="L67" s="65">
        <v>1</v>
      </c>
      <c r="M67" s="65">
        <v>1</v>
      </c>
      <c r="N67" s="65">
        <v>1</v>
      </c>
      <c r="O67" s="66">
        <f>((K67*$K$2)+(L67*$L$2)+(M67*$M$2)+(N67*$N$2))/$O$2</f>
        <v>1.2</v>
      </c>
      <c r="P67" s="65">
        <v>1</v>
      </c>
      <c r="Q67" s="65">
        <v>1</v>
      </c>
      <c r="R67" s="65">
        <v>2</v>
      </c>
      <c r="S67" s="66">
        <f>((P67*$P$2)+(Q67*$Q$2)+(R67*$R$2))/$S$2</f>
        <v>1.3</v>
      </c>
      <c r="T67" s="66">
        <f>O67*S67</f>
        <v>1.56</v>
      </c>
      <c r="U67" s="69" t="s">
        <v>270</v>
      </c>
      <c r="V67" s="69" t="s">
        <v>384</v>
      </c>
      <c r="W67" s="69" t="s">
        <v>385</v>
      </c>
      <c r="X67" s="62" t="s">
        <v>386</v>
      </c>
      <c r="Y67" s="66">
        <v>2</v>
      </c>
      <c r="Z67" s="59">
        <f>IF(T67-Y67&gt;1,T67-Y67,1)</f>
        <v>1</v>
      </c>
      <c r="AA67" s="59" t="str">
        <f>IF(Z67="","",IF(Z67&gt;8,"A",IF(Z67&gt;6,"M/A",IF(Z67&gt;5,"M",IF(Z67&gt;3,"M/B",IF(Z67&gt;1,"B","R"))))))</f>
        <v>R</v>
      </c>
    </row>
    <row r="68" spans="1:27" ht="139.5" x14ac:dyDescent="0.35">
      <c r="A68" s="49">
        <f t="shared" si="0"/>
        <v>64</v>
      </c>
      <c r="B68" s="71" t="s">
        <v>841</v>
      </c>
      <c r="C68" s="61" t="s">
        <v>96</v>
      </c>
      <c r="D68" s="62" t="s">
        <v>102</v>
      </c>
      <c r="E68" s="62" t="s">
        <v>9</v>
      </c>
      <c r="F68" s="63" t="s">
        <v>388</v>
      </c>
      <c r="G68" s="64" t="s">
        <v>390</v>
      </c>
      <c r="H68" s="65" t="s">
        <v>98</v>
      </c>
      <c r="I68" s="64" t="s">
        <v>190</v>
      </c>
      <c r="J68" s="63" t="s">
        <v>614</v>
      </c>
      <c r="K68" s="65">
        <v>2</v>
      </c>
      <c r="L68" s="65">
        <v>3</v>
      </c>
      <c r="M68" s="65">
        <v>1</v>
      </c>
      <c r="N68" s="65">
        <v>2</v>
      </c>
      <c r="O68" s="66">
        <f>((K68*$K$2)+(L68*$L$2)+(M68*$M$2)+(N68*$N$2))/$O$2</f>
        <v>1.9</v>
      </c>
      <c r="P68" s="65">
        <v>2</v>
      </c>
      <c r="Q68" s="65">
        <v>2</v>
      </c>
      <c r="R68" s="65">
        <v>1</v>
      </c>
      <c r="S68" s="66">
        <f>((P68*$P$2)+(Q68*$Q$2)+(R68*$R$2))/$S$2</f>
        <v>1.7</v>
      </c>
      <c r="T68" s="66">
        <f>O68*S68</f>
        <v>3.23</v>
      </c>
      <c r="U68" s="69" t="s">
        <v>369</v>
      </c>
      <c r="V68" s="69" t="s">
        <v>391</v>
      </c>
      <c r="W68" s="69" t="s">
        <v>392</v>
      </c>
      <c r="X68" s="62" t="s">
        <v>293</v>
      </c>
      <c r="Y68" s="66">
        <v>3</v>
      </c>
      <c r="Z68" s="59">
        <f>IF(T68-Y68&gt;1,T68-Y68,1)</f>
        <v>1</v>
      </c>
      <c r="AA68" s="59" t="str">
        <f>IF(Z68="","",IF(Z68&gt;8,"A",IF(Z68&gt;6,"M/A",IF(Z68&gt;5,"M",IF(Z68&gt;3,"M/B",IF(Z68&gt;1,"B","R"))))))</f>
        <v>R</v>
      </c>
    </row>
    <row r="69" spans="1:27" ht="184.5" customHeight="1" x14ac:dyDescent="0.35">
      <c r="A69" s="49">
        <f t="shared" si="0"/>
        <v>65</v>
      </c>
      <c r="B69" s="71" t="s">
        <v>840</v>
      </c>
      <c r="C69" s="61" t="s">
        <v>96</v>
      </c>
      <c r="D69" s="62" t="s">
        <v>102</v>
      </c>
      <c r="E69" s="62" t="s">
        <v>106</v>
      </c>
      <c r="F69" s="63" t="s">
        <v>393</v>
      </c>
      <c r="G69" s="64" t="s">
        <v>389</v>
      </c>
      <c r="H69" s="65" t="s">
        <v>394</v>
      </c>
      <c r="I69" s="64" t="s">
        <v>190</v>
      </c>
      <c r="J69" s="64" t="s">
        <v>612</v>
      </c>
      <c r="K69" s="65">
        <v>2</v>
      </c>
      <c r="L69" s="65">
        <v>3</v>
      </c>
      <c r="M69" s="65">
        <v>3</v>
      </c>
      <c r="N69" s="65">
        <v>2</v>
      </c>
      <c r="O69" s="66">
        <f>((K69*$K$2)+(L69*$L$2)+(M69*$M$2)+(N69*$N$2))/$O$2</f>
        <v>2.5</v>
      </c>
      <c r="P69" s="65">
        <v>2</v>
      </c>
      <c r="Q69" s="65">
        <v>1</v>
      </c>
      <c r="R69" s="65">
        <v>2</v>
      </c>
      <c r="S69" s="66">
        <f>((P69*$P$2)+(Q69*$Q$2)+(R69*$R$2))/$S$2</f>
        <v>1.7</v>
      </c>
      <c r="T69" s="66">
        <f>O69*S69</f>
        <v>4.25</v>
      </c>
      <c r="U69" s="69" t="s">
        <v>270</v>
      </c>
      <c r="V69" s="69" t="s">
        <v>335</v>
      </c>
      <c r="W69" s="69" t="s">
        <v>395</v>
      </c>
      <c r="X69" s="69" t="s">
        <v>336</v>
      </c>
      <c r="Y69" s="66">
        <v>4</v>
      </c>
      <c r="Z69" s="59">
        <f>IF(T69-Y69&gt;1,T69-Y69,1)</f>
        <v>1</v>
      </c>
      <c r="AA69" s="59" t="str">
        <f>IF(Z69="","",IF(Z69&gt;8,"A",IF(Z69&gt;6,"M/A",IF(Z69&gt;5,"M",IF(Z69&gt;3,"M/B",IF(Z69&gt;1,"B","R"))))))</f>
        <v>R</v>
      </c>
    </row>
    <row r="70" spans="1:27" s="42" customFormat="1" ht="139.5" x14ac:dyDescent="0.35">
      <c r="A70" s="49">
        <f t="shared" ref="A70:A108" si="1">A69+1</f>
        <v>66</v>
      </c>
      <c r="B70" s="71" t="s">
        <v>840</v>
      </c>
      <c r="C70" s="61" t="s">
        <v>96</v>
      </c>
      <c r="D70" s="62" t="s">
        <v>102</v>
      </c>
      <c r="E70" s="62" t="s">
        <v>106</v>
      </c>
      <c r="F70" s="63" t="s">
        <v>858</v>
      </c>
      <c r="G70" s="64" t="s">
        <v>397</v>
      </c>
      <c r="H70" s="65" t="s">
        <v>156</v>
      </c>
      <c r="I70" s="64" t="s">
        <v>190</v>
      </c>
      <c r="J70" s="64" t="s">
        <v>613</v>
      </c>
      <c r="K70" s="65">
        <v>2</v>
      </c>
      <c r="L70" s="65">
        <v>3</v>
      </c>
      <c r="M70" s="65">
        <v>2</v>
      </c>
      <c r="N70" s="65">
        <v>2</v>
      </c>
      <c r="O70" s="66">
        <f>((K70*$K$2)+(L70*$L$2)+(M70*$M$2)+(N70*$N$2))/$O$2</f>
        <v>2.2000000000000002</v>
      </c>
      <c r="P70" s="65">
        <v>2</v>
      </c>
      <c r="Q70" s="65">
        <v>1</v>
      </c>
      <c r="R70" s="65">
        <v>2</v>
      </c>
      <c r="S70" s="66">
        <f>((P70*$P$2)+(Q70*$Q$2)+(R70*$R$2))/$S$2</f>
        <v>1.7</v>
      </c>
      <c r="T70" s="66">
        <f>O70*S70</f>
        <v>3.74</v>
      </c>
      <c r="U70" s="69" t="s">
        <v>270</v>
      </c>
      <c r="V70" s="69" t="s">
        <v>335</v>
      </c>
      <c r="W70" s="69" t="s">
        <v>398</v>
      </c>
      <c r="X70" s="69" t="s">
        <v>336</v>
      </c>
      <c r="Y70" s="66">
        <v>4</v>
      </c>
      <c r="Z70" s="59">
        <f>IF(T70-Y70&gt;1,T70-Y70,1)</f>
        <v>1</v>
      </c>
      <c r="AA70" s="59" t="str">
        <f>IF(Z70="","",IF(Z70&gt;8,"A",IF(Z70&gt;6,"M/A",IF(Z70&gt;5,"M",IF(Z70&gt;3,"M/B",IF(Z70&gt;1,"B","R"))))))</f>
        <v>R</v>
      </c>
    </row>
    <row r="71" spans="1:27" s="42" customFormat="1" ht="217" customHeight="1" x14ac:dyDescent="0.35">
      <c r="A71" s="49">
        <f t="shared" si="1"/>
        <v>67</v>
      </c>
      <c r="B71" s="71" t="s">
        <v>841</v>
      </c>
      <c r="C71" s="61" t="s">
        <v>96</v>
      </c>
      <c r="D71" s="62" t="s">
        <v>102</v>
      </c>
      <c r="E71" s="62" t="s">
        <v>103</v>
      </c>
      <c r="F71" s="63" t="s">
        <v>792</v>
      </c>
      <c r="G71" s="64" t="s">
        <v>399</v>
      </c>
      <c r="H71" s="65" t="s">
        <v>294</v>
      </c>
      <c r="I71" s="64" t="s">
        <v>190</v>
      </c>
      <c r="J71" s="63" t="s">
        <v>402</v>
      </c>
      <c r="K71" s="65">
        <v>2</v>
      </c>
      <c r="L71" s="65">
        <v>3</v>
      </c>
      <c r="M71" s="65">
        <v>2</v>
      </c>
      <c r="N71" s="65">
        <v>1</v>
      </c>
      <c r="O71" s="66">
        <f>((K71*$K$2)+(L71*$L$2)+(M71*$M$2)+(N71*$N$2))/$O$2</f>
        <v>1.9</v>
      </c>
      <c r="P71" s="65">
        <v>1</v>
      </c>
      <c r="Q71" s="65">
        <v>1</v>
      </c>
      <c r="R71" s="65">
        <v>1</v>
      </c>
      <c r="S71" s="66">
        <f>((P71*$P$2)+(Q71*$Q$2)+(R71*$R$2))/$S$2</f>
        <v>1</v>
      </c>
      <c r="T71" s="66">
        <f>O71*S71</f>
        <v>1.9</v>
      </c>
      <c r="U71" s="69" t="s">
        <v>400</v>
      </c>
      <c r="V71" s="69" t="s">
        <v>335</v>
      </c>
      <c r="W71" s="64" t="s">
        <v>401</v>
      </c>
      <c r="X71" s="76" t="s">
        <v>295</v>
      </c>
      <c r="Y71" s="66">
        <v>3</v>
      </c>
      <c r="Z71" s="59">
        <f>IF(T71-Y71&gt;1,T71-Y71,1)</f>
        <v>1</v>
      </c>
      <c r="AA71" s="59" t="str">
        <f>IF(Z71="","",IF(Z71&gt;8,"A",IF(Z71&gt;6,"M/A",IF(Z71&gt;5,"M",IF(Z71&gt;3,"M/B",IF(Z71&gt;1,"B","R"))))))</f>
        <v>R</v>
      </c>
    </row>
    <row r="72" spans="1:27" ht="139.5" x14ac:dyDescent="0.35">
      <c r="A72" s="49">
        <f t="shared" si="1"/>
        <v>68</v>
      </c>
      <c r="B72" s="71" t="s">
        <v>841</v>
      </c>
      <c r="C72" s="61" t="s">
        <v>153</v>
      </c>
      <c r="D72" s="62" t="s">
        <v>11</v>
      </c>
      <c r="E72" s="62" t="s">
        <v>196</v>
      </c>
      <c r="F72" s="63" t="s">
        <v>536</v>
      </c>
      <c r="G72" s="64" t="s">
        <v>363</v>
      </c>
      <c r="H72" s="77" t="s">
        <v>133</v>
      </c>
      <c r="I72" s="64" t="s">
        <v>190</v>
      </c>
      <c r="J72" s="62" t="s">
        <v>537</v>
      </c>
      <c r="K72" s="65">
        <v>1</v>
      </c>
      <c r="L72" s="65">
        <v>3</v>
      </c>
      <c r="M72" s="65">
        <v>2</v>
      </c>
      <c r="N72" s="65">
        <v>2</v>
      </c>
      <c r="O72" s="66">
        <f>((K72*$K$2)+(L72*$L$2)+(M72*$M$2)+(N72*$N$2))/$O$2</f>
        <v>2</v>
      </c>
      <c r="P72" s="65">
        <v>2</v>
      </c>
      <c r="Q72" s="65">
        <v>1</v>
      </c>
      <c r="R72" s="65">
        <v>1</v>
      </c>
      <c r="S72" s="66">
        <f>((P72*$P$2)+(Q72*$Q$2)+(R72*$R$2))/$S$2</f>
        <v>1.4</v>
      </c>
      <c r="T72" s="66">
        <f>O72*S72</f>
        <v>2.8</v>
      </c>
      <c r="U72" s="69" t="s">
        <v>484</v>
      </c>
      <c r="V72" s="69" t="s">
        <v>539</v>
      </c>
      <c r="W72" s="69" t="s">
        <v>538</v>
      </c>
      <c r="X72" s="69"/>
      <c r="Y72" s="66">
        <v>3</v>
      </c>
      <c r="Z72" s="59">
        <f>IF(T72-Y72&gt;1,T72-Y72,1)</f>
        <v>1</v>
      </c>
      <c r="AA72" s="59" t="str">
        <f>IF(Z72="","",IF(Z72&gt;8,"A",IF(Z72&gt;6,"M/A",IF(Z72&gt;5,"M",IF(Z72&gt;3,"M/B",IF(Z72&gt;1,"B","R"))))))</f>
        <v>R</v>
      </c>
    </row>
    <row r="73" spans="1:27" ht="139.5" x14ac:dyDescent="0.35">
      <c r="A73" s="49">
        <f t="shared" si="1"/>
        <v>69</v>
      </c>
      <c r="B73" s="71" t="s">
        <v>841</v>
      </c>
      <c r="C73" s="61" t="s">
        <v>153</v>
      </c>
      <c r="D73" s="62" t="s">
        <v>11</v>
      </c>
      <c r="E73" s="62" t="s">
        <v>197</v>
      </c>
      <c r="F73" s="63" t="s">
        <v>540</v>
      </c>
      <c r="G73" s="63" t="s">
        <v>541</v>
      </c>
      <c r="H73" s="77" t="s">
        <v>133</v>
      </c>
      <c r="I73" s="64" t="s">
        <v>190</v>
      </c>
      <c r="J73" s="62" t="s">
        <v>542</v>
      </c>
      <c r="K73" s="65">
        <v>2</v>
      </c>
      <c r="L73" s="65">
        <v>3</v>
      </c>
      <c r="M73" s="65">
        <v>2</v>
      </c>
      <c r="N73" s="65">
        <v>1</v>
      </c>
      <c r="O73" s="66">
        <f>((K73*$K$2)+(L73*$L$2)+(M73*$M$2)+(N73*$N$2))/$O$2</f>
        <v>1.9</v>
      </c>
      <c r="P73" s="65">
        <v>1</v>
      </c>
      <c r="Q73" s="65">
        <v>1</v>
      </c>
      <c r="R73" s="65">
        <v>1</v>
      </c>
      <c r="S73" s="66">
        <f>((P73*$P$2)+(Q73*$Q$2)+(R73*$R$2))/$S$2</f>
        <v>1</v>
      </c>
      <c r="T73" s="66">
        <f>O73*S73</f>
        <v>1.9</v>
      </c>
      <c r="U73" s="69" t="s">
        <v>484</v>
      </c>
      <c r="V73" s="69" t="s">
        <v>543</v>
      </c>
      <c r="W73" s="69" t="s">
        <v>544</v>
      </c>
      <c r="X73" s="69" t="s">
        <v>545</v>
      </c>
      <c r="Y73" s="66">
        <v>3</v>
      </c>
      <c r="Z73" s="59">
        <f>IF(T73-Y73&gt;1,T73-Y73,1)</f>
        <v>1</v>
      </c>
      <c r="AA73" s="59" t="str">
        <f>IF(Z73="","",IF(Z73&gt;8,"A",IF(Z73&gt;6,"M/A",IF(Z73&gt;5,"M",IF(Z73&gt;3,"M/B",IF(Z73&gt;1,"B","R"))))))</f>
        <v>R</v>
      </c>
    </row>
    <row r="74" spans="1:27" ht="139.5" x14ac:dyDescent="0.35">
      <c r="A74" s="49">
        <f t="shared" si="1"/>
        <v>70</v>
      </c>
      <c r="B74" s="71" t="s">
        <v>841</v>
      </c>
      <c r="C74" s="78" t="s">
        <v>96</v>
      </c>
      <c r="D74" s="62" t="s">
        <v>161</v>
      </c>
      <c r="E74" s="62" t="s">
        <v>162</v>
      </c>
      <c r="F74" s="63" t="s">
        <v>424</v>
      </c>
      <c r="G74" s="63" t="s">
        <v>425</v>
      </c>
      <c r="H74" s="65" t="s">
        <v>98</v>
      </c>
      <c r="I74" s="64" t="s">
        <v>190</v>
      </c>
      <c r="J74" s="62" t="s">
        <v>426</v>
      </c>
      <c r="K74" s="65">
        <v>3</v>
      </c>
      <c r="L74" s="65">
        <v>1</v>
      </c>
      <c r="M74" s="65">
        <v>1</v>
      </c>
      <c r="N74" s="65">
        <v>1</v>
      </c>
      <c r="O74" s="66">
        <f>((K74*$K$2)+(L74*$L$2)+(M74*$M$2)+(N74*$N$2))/$O$2</f>
        <v>1.4</v>
      </c>
      <c r="P74" s="65">
        <v>1</v>
      </c>
      <c r="Q74" s="65">
        <v>1</v>
      </c>
      <c r="R74" s="65">
        <v>1</v>
      </c>
      <c r="S74" s="66">
        <f>((P74*$P$2)+(Q74*$Q$2)+(R74*$R$2))/$S$2</f>
        <v>1</v>
      </c>
      <c r="T74" s="66">
        <f>O74*S74</f>
        <v>1.4</v>
      </c>
      <c r="U74" s="69" t="s">
        <v>428</v>
      </c>
      <c r="V74" s="62" t="s">
        <v>427</v>
      </c>
      <c r="W74" s="76" t="s">
        <v>297</v>
      </c>
      <c r="X74" s="63" t="s">
        <v>429</v>
      </c>
      <c r="Y74" s="66">
        <v>3</v>
      </c>
      <c r="Z74" s="59">
        <f>IF(T74-Y74&gt;1,T74-Y74,1)</f>
        <v>1</v>
      </c>
      <c r="AA74" s="59" t="str">
        <f>IF(Z74="","",IF(Z74&gt;8,"A",IF(Z74&gt;6,"M/A",IF(Z74&gt;5,"M",IF(Z74&gt;3,"M/B",IF(Z74&gt;1,"B","R"))))))</f>
        <v>R</v>
      </c>
    </row>
    <row r="75" spans="1:27" ht="139.5" x14ac:dyDescent="0.35">
      <c r="A75" s="49">
        <f t="shared" si="1"/>
        <v>71</v>
      </c>
      <c r="B75" s="71" t="s">
        <v>841</v>
      </c>
      <c r="C75" s="78" t="s">
        <v>96</v>
      </c>
      <c r="D75" s="62" t="s">
        <v>161</v>
      </c>
      <c r="E75" s="62" t="s">
        <v>163</v>
      </c>
      <c r="F75" s="63" t="s">
        <v>431</v>
      </c>
      <c r="G75" s="63" t="s">
        <v>432</v>
      </c>
      <c r="H75" s="65" t="s">
        <v>98</v>
      </c>
      <c r="I75" s="64" t="s">
        <v>190</v>
      </c>
      <c r="J75" s="63" t="s">
        <v>430</v>
      </c>
      <c r="K75" s="65">
        <v>3</v>
      </c>
      <c r="L75" s="65">
        <v>3</v>
      </c>
      <c r="M75" s="65">
        <v>3</v>
      </c>
      <c r="N75" s="65">
        <v>2</v>
      </c>
      <c r="O75" s="66">
        <f>((K75*$K$2)+(L75*$L$2)+(M75*$M$2)+(N75*$N$2))/$O$2</f>
        <v>2.7</v>
      </c>
      <c r="P75" s="65">
        <v>2</v>
      </c>
      <c r="Q75" s="65">
        <v>1</v>
      </c>
      <c r="R75" s="65">
        <v>1</v>
      </c>
      <c r="S75" s="66">
        <f>((P75*$P$2)+(Q75*$Q$2)+(R75*$R$2))/$S$2</f>
        <v>1.4</v>
      </c>
      <c r="T75" s="66">
        <f>O75*S75</f>
        <v>3.78</v>
      </c>
      <c r="U75" s="69" t="s">
        <v>270</v>
      </c>
      <c r="V75" s="62"/>
      <c r="W75" s="64"/>
      <c r="X75" s="62"/>
      <c r="Y75" s="66">
        <v>4</v>
      </c>
      <c r="Z75" s="59">
        <f>IF(T75-Y75&gt;1,T75-Y75,1)</f>
        <v>1</v>
      </c>
      <c r="AA75" s="59" t="str">
        <f>IF(Z75="","",IF(Z75&gt;8,"A",IF(Z75&gt;6,"M/A",IF(Z75&gt;5,"M",IF(Z75&gt;3,"M/B",IF(Z75&gt;1,"B","R"))))))</f>
        <v>R</v>
      </c>
    </row>
    <row r="76" spans="1:27" ht="139.5" x14ac:dyDescent="0.35">
      <c r="A76" s="49">
        <f t="shared" si="1"/>
        <v>72</v>
      </c>
      <c r="B76" s="71" t="s">
        <v>841</v>
      </c>
      <c r="C76" s="78" t="s">
        <v>96</v>
      </c>
      <c r="D76" s="62" t="s">
        <v>161</v>
      </c>
      <c r="E76" s="62" t="s">
        <v>163</v>
      </c>
      <c r="F76" s="63" t="s">
        <v>433</v>
      </c>
      <c r="G76" s="63" t="s">
        <v>434</v>
      </c>
      <c r="H76" s="65" t="s">
        <v>98</v>
      </c>
      <c r="I76" s="64" t="s">
        <v>190</v>
      </c>
      <c r="J76" s="63" t="s">
        <v>435</v>
      </c>
      <c r="K76" s="65">
        <v>3</v>
      </c>
      <c r="L76" s="65">
        <v>1</v>
      </c>
      <c r="M76" s="65">
        <v>3</v>
      </c>
      <c r="N76" s="65">
        <v>1</v>
      </c>
      <c r="O76" s="66">
        <f>((K76*$K$2)+(L76*$L$2)+(M76*$M$2)+(N76*$N$2))/$O$2</f>
        <v>2</v>
      </c>
      <c r="P76" s="65">
        <v>1</v>
      </c>
      <c r="Q76" s="65">
        <v>1</v>
      </c>
      <c r="R76" s="65">
        <v>1</v>
      </c>
      <c r="S76" s="66">
        <f>((P76*$P$2)+(Q76*$Q$2)+(R76*$R$2))/$S$2</f>
        <v>1</v>
      </c>
      <c r="T76" s="66">
        <f>O76*S76</f>
        <v>2</v>
      </c>
      <c r="U76" s="69" t="s">
        <v>270</v>
      </c>
      <c r="V76" s="62" t="s">
        <v>427</v>
      </c>
      <c r="W76" s="64" t="s">
        <v>436</v>
      </c>
      <c r="X76" s="62"/>
      <c r="Y76" s="66">
        <v>4</v>
      </c>
      <c r="Z76" s="59">
        <f>IF(T76-Y76&gt;1,T76-Y76,1)</f>
        <v>1</v>
      </c>
      <c r="AA76" s="59" t="str">
        <f>IF(Z76="","",IF(Z76&gt;8,"A",IF(Z76&gt;6,"M/A",IF(Z76&gt;5,"M",IF(Z76&gt;3,"M/B",IF(Z76&gt;1,"B","R"))))))</f>
        <v>R</v>
      </c>
    </row>
    <row r="77" spans="1:27" ht="66.75" customHeight="1" x14ac:dyDescent="0.35">
      <c r="A77" s="49">
        <f t="shared" si="1"/>
        <v>73</v>
      </c>
      <c r="B77" s="71" t="s">
        <v>842</v>
      </c>
      <c r="C77" s="78" t="s">
        <v>128</v>
      </c>
      <c r="D77" s="62" t="s">
        <v>129</v>
      </c>
      <c r="E77" s="62" t="s">
        <v>413</v>
      </c>
      <c r="F77" s="63" t="s">
        <v>404</v>
      </c>
      <c r="G77" s="63" t="s">
        <v>406</v>
      </c>
      <c r="H77" s="65" t="s">
        <v>98</v>
      </c>
      <c r="I77" s="64" t="s">
        <v>190</v>
      </c>
      <c r="J77" s="63" t="s">
        <v>793</v>
      </c>
      <c r="K77" s="65">
        <v>3</v>
      </c>
      <c r="L77" s="65">
        <v>3</v>
      </c>
      <c r="M77" s="65">
        <v>1</v>
      </c>
      <c r="N77" s="65">
        <v>1</v>
      </c>
      <c r="O77" s="66">
        <f>((K77*$K$2)+(L77*$L$2)+(M77*$M$2)+(N77*$N$2))/$O$2</f>
        <v>1.8</v>
      </c>
      <c r="P77" s="65">
        <v>1</v>
      </c>
      <c r="Q77" s="65">
        <v>1</v>
      </c>
      <c r="R77" s="65">
        <v>1</v>
      </c>
      <c r="S77" s="66">
        <f>((P77*$P$2)+(Q77*$Q$2)+(R77*$R$2))/$S$2</f>
        <v>1</v>
      </c>
      <c r="T77" s="66">
        <f>O77*S77</f>
        <v>1.8</v>
      </c>
      <c r="U77" s="69" t="s">
        <v>270</v>
      </c>
      <c r="V77" s="63"/>
      <c r="W77" s="63" t="s">
        <v>403</v>
      </c>
      <c r="X77" s="69" t="s">
        <v>405</v>
      </c>
      <c r="Y77" s="66">
        <v>4</v>
      </c>
      <c r="Z77" s="59">
        <f>IF(T77-Y77&gt;1,T77-Y77,1)</f>
        <v>1</v>
      </c>
      <c r="AA77" s="59" t="str">
        <f>IF(Z77="","",IF(Z77&gt;8,"A",IF(Z77&gt;6,"M/A",IF(Z77&gt;5,"M",IF(Z77&gt;3,"M/B",IF(Z77&gt;1,"B","R"))))))</f>
        <v>R</v>
      </c>
    </row>
    <row r="78" spans="1:27" ht="217" x14ac:dyDescent="0.35">
      <c r="A78" s="49">
        <f t="shared" si="1"/>
        <v>74</v>
      </c>
      <c r="B78" s="71" t="s">
        <v>843</v>
      </c>
      <c r="C78" s="78" t="s">
        <v>2</v>
      </c>
      <c r="D78" s="62" t="s">
        <v>114</v>
      </c>
      <c r="E78" s="62" t="s">
        <v>439</v>
      </c>
      <c r="F78" s="63" t="s">
        <v>438</v>
      </c>
      <c r="G78" s="63" t="s">
        <v>440</v>
      </c>
      <c r="H78" s="65" t="s">
        <v>98</v>
      </c>
      <c r="I78" s="63" t="s">
        <v>191</v>
      </c>
      <c r="J78" s="62" t="s">
        <v>192</v>
      </c>
      <c r="K78" s="65">
        <v>2</v>
      </c>
      <c r="L78" s="65">
        <v>1</v>
      </c>
      <c r="M78" s="65">
        <v>1</v>
      </c>
      <c r="N78" s="65">
        <v>1</v>
      </c>
      <c r="O78" s="66">
        <f>((K78*$K$2)+(L78*$L$2)+(M78*$M$2)+(N78*$N$2))/$O$2</f>
        <v>1.2</v>
      </c>
      <c r="P78" s="65">
        <v>1</v>
      </c>
      <c r="Q78" s="65">
        <v>1</v>
      </c>
      <c r="R78" s="65">
        <v>3</v>
      </c>
      <c r="S78" s="66">
        <f>((P78*$P$2)+(Q78*$Q$2)+(R78*$R$2))/$S$2</f>
        <v>1.6</v>
      </c>
      <c r="T78" s="66">
        <f>O78*S78</f>
        <v>1.92</v>
      </c>
      <c r="U78" s="69" t="s">
        <v>270</v>
      </c>
      <c r="V78" s="69" t="s">
        <v>577</v>
      </c>
      <c r="W78" s="69" t="s">
        <v>441</v>
      </c>
      <c r="X78" s="69" t="s">
        <v>442</v>
      </c>
      <c r="Y78" s="66">
        <v>4</v>
      </c>
      <c r="Z78" s="59">
        <f>IF(T78-Y78&gt;1,T78-Y78,1)</f>
        <v>1</v>
      </c>
      <c r="AA78" s="59" t="str">
        <f>IF(Z78="","",IF(Z78&gt;8,"A",IF(Z78&gt;6,"M/A",IF(Z78&gt;5,"M",IF(Z78&gt;3,"M/B",IF(Z78&gt;1,"B","R"))))))</f>
        <v>R</v>
      </c>
    </row>
    <row r="79" spans="1:27" ht="155" x14ac:dyDescent="0.35">
      <c r="A79" s="49">
        <f t="shared" si="1"/>
        <v>75</v>
      </c>
      <c r="B79" s="71" t="s">
        <v>843</v>
      </c>
      <c r="C79" s="78" t="s">
        <v>2</v>
      </c>
      <c r="D79" s="62" t="s">
        <v>114</v>
      </c>
      <c r="E79" s="62" t="s">
        <v>598</v>
      </c>
      <c r="F79" s="63" t="s">
        <v>599</v>
      </c>
      <c r="G79" s="63" t="s">
        <v>600</v>
      </c>
      <c r="H79" s="65" t="s">
        <v>601</v>
      </c>
      <c r="I79" s="68" t="s">
        <v>267</v>
      </c>
      <c r="J79" s="62" t="s">
        <v>602</v>
      </c>
      <c r="K79" s="65">
        <v>2</v>
      </c>
      <c r="L79" s="65">
        <v>1</v>
      </c>
      <c r="M79" s="65">
        <v>1</v>
      </c>
      <c r="N79" s="65">
        <v>2</v>
      </c>
      <c r="O79" s="66">
        <f>((K79*$K$2)+(L79*$L$2)+(M79*$M$2)+(N79*$N$2))/$O$2</f>
        <v>1.5</v>
      </c>
      <c r="P79" s="65">
        <v>2</v>
      </c>
      <c r="Q79" s="65">
        <v>1</v>
      </c>
      <c r="R79" s="65">
        <v>3</v>
      </c>
      <c r="S79" s="66">
        <f>((P79*$P$2)+(Q79*$Q$2)+(R79*$R$2))/$S$2</f>
        <v>2</v>
      </c>
      <c r="T79" s="66">
        <f>O79*S79</f>
        <v>3</v>
      </c>
      <c r="U79" s="69" t="s">
        <v>270</v>
      </c>
      <c r="V79" s="69" t="s">
        <v>379</v>
      </c>
      <c r="W79" s="69" t="s">
        <v>603</v>
      </c>
      <c r="X79" s="69" t="s">
        <v>604</v>
      </c>
      <c r="Y79" s="66">
        <v>4</v>
      </c>
      <c r="Z79" s="59">
        <f>IF(T79-Y79&gt;1,T79-Y79,1)</f>
        <v>1</v>
      </c>
      <c r="AA79" s="59" t="str">
        <f>IF(Z79="","",IF(Z79&gt;8,"A",IF(Z79&gt;6,"M/A",IF(Z79&gt;5,"M",IF(Z79&gt;3,"M/B",IF(Z79&gt;1,"B","R"))))))</f>
        <v>R</v>
      </c>
    </row>
    <row r="80" spans="1:27" ht="237" customHeight="1" x14ac:dyDescent="0.35">
      <c r="A80" s="49">
        <f t="shared" si="1"/>
        <v>76</v>
      </c>
      <c r="B80" s="71" t="s">
        <v>843</v>
      </c>
      <c r="C80" s="61" t="s">
        <v>220</v>
      </c>
      <c r="D80" s="63" t="s">
        <v>221</v>
      </c>
      <c r="E80" s="63" t="s">
        <v>222</v>
      </c>
      <c r="F80" s="63" t="s">
        <v>573</v>
      </c>
      <c r="G80" s="63" t="s">
        <v>574</v>
      </c>
      <c r="H80" s="65" t="s">
        <v>98</v>
      </c>
      <c r="I80" s="63" t="s">
        <v>191</v>
      </c>
      <c r="J80" s="62" t="s">
        <v>572</v>
      </c>
      <c r="K80" s="65">
        <v>3</v>
      </c>
      <c r="L80" s="65">
        <v>1</v>
      </c>
      <c r="M80" s="65">
        <v>2</v>
      </c>
      <c r="N80" s="65">
        <v>1</v>
      </c>
      <c r="O80" s="66">
        <f>((K80*$K$2)+(L80*$L$2)+(M80*$M$2)+(N80*$N$2))/$O$2</f>
        <v>1.7</v>
      </c>
      <c r="P80" s="65">
        <v>1</v>
      </c>
      <c r="Q80" s="65">
        <v>1</v>
      </c>
      <c r="R80" s="65">
        <v>2</v>
      </c>
      <c r="S80" s="66">
        <f>((P80*$P$2)+(Q80*$Q$2)+(R80*$R$2))/$S$2</f>
        <v>1.3</v>
      </c>
      <c r="T80" s="66">
        <f>O80*S80</f>
        <v>2.21</v>
      </c>
      <c r="U80" s="69" t="s">
        <v>270</v>
      </c>
      <c r="V80" s="69" t="s">
        <v>525</v>
      </c>
      <c r="W80" s="69" t="s">
        <v>575</v>
      </c>
      <c r="X80" s="69" t="s">
        <v>576</v>
      </c>
      <c r="Y80" s="66">
        <v>2</v>
      </c>
      <c r="Z80" s="59">
        <f>IF(T80-Y80&gt;1,T80-Y80,1)</f>
        <v>1</v>
      </c>
      <c r="AA80" s="59" t="str">
        <f>IF(Z80="","",IF(Z80&gt;8,"A",IF(Z80&gt;6,"M/A",IF(Z80&gt;5,"M",IF(Z80&gt;3,"M/B",IF(Z80&gt;1,"B","R"))))))</f>
        <v>R</v>
      </c>
    </row>
    <row r="81" spans="1:27" ht="351" customHeight="1" x14ac:dyDescent="0.35">
      <c r="A81" s="49">
        <f t="shared" si="1"/>
        <v>77</v>
      </c>
      <c r="B81" s="71" t="s">
        <v>843</v>
      </c>
      <c r="C81" s="61" t="s">
        <v>220</v>
      </c>
      <c r="D81" s="63" t="s">
        <v>138</v>
      </c>
      <c r="E81" s="63" t="s">
        <v>7</v>
      </c>
      <c r="F81" s="63" t="s">
        <v>580</v>
      </c>
      <c r="G81" s="63" t="s">
        <v>581</v>
      </c>
      <c r="H81" s="65" t="s">
        <v>98</v>
      </c>
      <c r="I81" s="63" t="s">
        <v>191</v>
      </c>
      <c r="J81" s="62" t="s">
        <v>582</v>
      </c>
      <c r="K81" s="65">
        <v>3</v>
      </c>
      <c r="L81" s="65">
        <v>1</v>
      </c>
      <c r="M81" s="65">
        <v>2</v>
      </c>
      <c r="N81" s="65">
        <v>1</v>
      </c>
      <c r="O81" s="66">
        <f>((K81*$K$2)+(L81*$L$2)+(M81*$M$2)+(N81*$N$2))/$O$2</f>
        <v>1.7</v>
      </c>
      <c r="P81" s="65">
        <v>1</v>
      </c>
      <c r="Q81" s="65">
        <v>1</v>
      </c>
      <c r="R81" s="65">
        <v>2</v>
      </c>
      <c r="S81" s="66">
        <f>((P81*$P$2)+(Q81*$Q$2)+(R81*$R$2))/$S$2</f>
        <v>1.3</v>
      </c>
      <c r="T81" s="66">
        <f>O81*S81</f>
        <v>2.21</v>
      </c>
      <c r="U81" s="69" t="s">
        <v>270</v>
      </c>
      <c r="V81" s="69" t="s">
        <v>525</v>
      </c>
      <c r="W81" s="69" t="s">
        <v>583</v>
      </c>
      <c r="X81" s="69" t="s">
        <v>584</v>
      </c>
      <c r="Y81" s="66">
        <v>2</v>
      </c>
      <c r="Z81" s="59">
        <f>IF(T81-Y81&gt;1,T81-Y81,1)</f>
        <v>1</v>
      </c>
      <c r="AA81" s="59" t="str">
        <f>IF(Z81="","",IF(Z81&gt;8,"A",IF(Z81&gt;6,"M/A",IF(Z81&gt;5,"M",IF(Z81&gt;3,"M/B",IF(Z81&gt;1,"B","R"))))))</f>
        <v>R</v>
      </c>
    </row>
    <row r="82" spans="1:27" ht="207" customHeight="1" x14ac:dyDescent="0.35">
      <c r="A82" s="49">
        <f t="shared" si="1"/>
        <v>78</v>
      </c>
      <c r="B82" s="71" t="s">
        <v>843</v>
      </c>
      <c r="C82" s="61" t="s">
        <v>220</v>
      </c>
      <c r="D82" s="63" t="s">
        <v>139</v>
      </c>
      <c r="E82" s="63" t="s">
        <v>223</v>
      </c>
      <c r="F82" s="63" t="s">
        <v>224</v>
      </c>
      <c r="G82" s="63" t="s">
        <v>588</v>
      </c>
      <c r="H82" s="65" t="s">
        <v>98</v>
      </c>
      <c r="I82" s="64" t="s">
        <v>190</v>
      </c>
      <c r="J82" s="62" t="s">
        <v>589</v>
      </c>
      <c r="K82" s="65">
        <v>3</v>
      </c>
      <c r="L82" s="65">
        <v>1</v>
      </c>
      <c r="M82" s="65">
        <v>2</v>
      </c>
      <c r="N82" s="65">
        <v>1</v>
      </c>
      <c r="O82" s="66">
        <f>((K82*$K$2)+(L82*$L$2)+(M82*$M$2)+(N82*$N$2))/$O$2</f>
        <v>1.7</v>
      </c>
      <c r="P82" s="65">
        <v>1</v>
      </c>
      <c r="Q82" s="65">
        <v>1</v>
      </c>
      <c r="R82" s="65">
        <v>2</v>
      </c>
      <c r="S82" s="66">
        <f>((P82*$P$2)+(Q82*$Q$2)+(R82*$R$2))/$S$2</f>
        <v>1.3</v>
      </c>
      <c r="T82" s="66">
        <f>O82*S82</f>
        <v>2.21</v>
      </c>
      <c r="U82" s="69" t="s">
        <v>270</v>
      </c>
      <c r="V82" s="69" t="s">
        <v>525</v>
      </c>
      <c r="W82" s="69"/>
      <c r="X82" s="69" t="s">
        <v>590</v>
      </c>
      <c r="Y82" s="66">
        <v>2</v>
      </c>
      <c r="Z82" s="59">
        <f>IF(T82-Y82&gt;1,T82-Y82,1)</f>
        <v>1</v>
      </c>
      <c r="AA82" s="59" t="str">
        <f>IF(Z82="","",IF(Z82&gt;8,"A",IF(Z82&gt;6,"M/A",IF(Z82&gt;5,"M",IF(Z82&gt;3,"M/B",IF(Z82&gt;1,"B","R"))))))</f>
        <v>R</v>
      </c>
    </row>
    <row r="83" spans="1:27" ht="183" customHeight="1" x14ac:dyDescent="0.35">
      <c r="A83" s="49">
        <f t="shared" si="1"/>
        <v>79</v>
      </c>
      <c r="B83" s="71" t="s">
        <v>843</v>
      </c>
      <c r="C83" s="61" t="s">
        <v>220</v>
      </c>
      <c r="D83" s="63" t="s">
        <v>139</v>
      </c>
      <c r="E83" s="63" t="s">
        <v>225</v>
      </c>
      <c r="F83" s="63" t="s">
        <v>226</v>
      </c>
      <c r="G83" s="63" t="s">
        <v>588</v>
      </c>
      <c r="H83" s="65" t="s">
        <v>98</v>
      </c>
      <c r="I83" s="64" t="s">
        <v>190</v>
      </c>
      <c r="J83" s="69" t="s">
        <v>592</v>
      </c>
      <c r="K83" s="65">
        <v>3</v>
      </c>
      <c r="L83" s="65">
        <v>1</v>
      </c>
      <c r="M83" s="65">
        <v>3</v>
      </c>
      <c r="N83" s="65">
        <v>1</v>
      </c>
      <c r="O83" s="66">
        <f>((K83*$K$2)+(L83*$L$2)+(M83*$M$2)+(N83*$N$2))/$O$2</f>
        <v>2</v>
      </c>
      <c r="P83" s="65">
        <v>1</v>
      </c>
      <c r="Q83" s="65">
        <v>1</v>
      </c>
      <c r="R83" s="65">
        <v>2</v>
      </c>
      <c r="S83" s="66">
        <f>((P83*$P$2)+(Q83*$Q$2)+(R83*$R$2))/$S$2</f>
        <v>1.3</v>
      </c>
      <c r="T83" s="66">
        <f>O83*S83</f>
        <v>2.6</v>
      </c>
      <c r="U83" s="69" t="s">
        <v>270</v>
      </c>
      <c r="V83" s="69" t="s">
        <v>525</v>
      </c>
      <c r="W83" s="69"/>
      <c r="X83" s="69" t="s">
        <v>591</v>
      </c>
      <c r="Y83" s="66">
        <v>2</v>
      </c>
      <c r="Z83" s="59">
        <f>IF(T83-Y83&gt;1,T83-Y83,1)</f>
        <v>1</v>
      </c>
      <c r="AA83" s="59" t="str">
        <f>IF(Z83="","",IF(Z83&gt;8,"A",IF(Z83&gt;6,"M/A",IF(Z83&gt;5,"M",IF(Z83&gt;3,"M/B",IF(Z83&gt;1,"B","R"))))))</f>
        <v>R</v>
      </c>
    </row>
    <row r="84" spans="1:27" ht="113.25" customHeight="1" x14ac:dyDescent="0.35">
      <c r="A84" s="49">
        <f t="shared" si="1"/>
        <v>80</v>
      </c>
      <c r="B84" s="71" t="s">
        <v>843</v>
      </c>
      <c r="C84" s="61" t="s">
        <v>220</v>
      </c>
      <c r="D84" s="63" t="s">
        <v>139</v>
      </c>
      <c r="E84" s="63" t="s">
        <v>91</v>
      </c>
      <c r="F84" s="63" t="s">
        <v>585</v>
      </c>
      <c r="G84" s="63" t="s">
        <v>586</v>
      </c>
      <c r="H84" s="65" t="s">
        <v>98</v>
      </c>
      <c r="I84" s="63" t="s">
        <v>191</v>
      </c>
      <c r="J84" s="62" t="s">
        <v>582</v>
      </c>
      <c r="K84" s="65">
        <v>3</v>
      </c>
      <c r="L84" s="65">
        <v>1</v>
      </c>
      <c r="M84" s="65">
        <v>2</v>
      </c>
      <c r="N84" s="65">
        <v>1</v>
      </c>
      <c r="O84" s="66">
        <f>((K84*$K$2)+(L84*$L$2)+(M84*$M$2)+(N84*$N$2))/$O$2</f>
        <v>1.7</v>
      </c>
      <c r="P84" s="65">
        <v>1</v>
      </c>
      <c r="Q84" s="65">
        <v>1</v>
      </c>
      <c r="R84" s="65">
        <v>1</v>
      </c>
      <c r="S84" s="66">
        <f>((P84*$P$2)+(Q84*$Q$2)+(R84*$R$2))/$S$2</f>
        <v>1</v>
      </c>
      <c r="T84" s="66">
        <f>O84*S84</f>
        <v>1.7</v>
      </c>
      <c r="U84" s="69" t="s">
        <v>270</v>
      </c>
      <c r="V84" s="69" t="s">
        <v>525</v>
      </c>
      <c r="W84" s="69"/>
      <c r="X84" s="69" t="s">
        <v>587</v>
      </c>
      <c r="Y84" s="66">
        <v>2</v>
      </c>
      <c r="Z84" s="59">
        <f>IF(T84-Y84&gt;1,T84-Y84,1)</f>
        <v>1</v>
      </c>
      <c r="AA84" s="59" t="str">
        <f>IF(Z84="","",IF(Z84&gt;8,"A",IF(Z84&gt;6,"M/A",IF(Z84&gt;5,"M",IF(Z84&gt;3,"M/B",IF(Z84&gt;1,"B","R"))))))</f>
        <v>R</v>
      </c>
    </row>
    <row r="85" spans="1:27" ht="118.5" customHeight="1" x14ac:dyDescent="0.35">
      <c r="A85" s="49">
        <f t="shared" si="1"/>
        <v>81</v>
      </c>
      <c r="B85" s="71" t="s">
        <v>843</v>
      </c>
      <c r="C85" s="61" t="s">
        <v>227</v>
      </c>
      <c r="D85" s="62" t="s">
        <v>140</v>
      </c>
      <c r="E85" s="62" t="s">
        <v>228</v>
      </c>
      <c r="F85" s="63" t="s">
        <v>594</v>
      </c>
      <c r="G85" s="63" t="s">
        <v>595</v>
      </c>
      <c r="H85" s="70" t="s">
        <v>98</v>
      </c>
      <c r="I85" s="64" t="s">
        <v>190</v>
      </c>
      <c r="J85" s="62" t="s">
        <v>596</v>
      </c>
      <c r="K85" s="65">
        <v>2</v>
      </c>
      <c r="L85" s="65">
        <v>1</v>
      </c>
      <c r="M85" s="65">
        <v>2</v>
      </c>
      <c r="N85" s="65">
        <v>1</v>
      </c>
      <c r="O85" s="66">
        <f>((K85*$K$2)+(L85*$L$2)+(M85*$M$2)+(N85*$N$2))/$O$2</f>
        <v>1.5</v>
      </c>
      <c r="P85" s="65">
        <v>1</v>
      </c>
      <c r="Q85" s="65">
        <v>1</v>
      </c>
      <c r="R85" s="65">
        <v>2</v>
      </c>
      <c r="S85" s="66">
        <f>((P85*$P$2)+(Q85*$Q$2)+(R85*$R$2))/$S$2</f>
        <v>1.3</v>
      </c>
      <c r="T85" s="66">
        <f>O85*S85</f>
        <v>1.9500000000000002</v>
      </c>
      <c r="U85" s="69" t="s">
        <v>270</v>
      </c>
      <c r="V85" s="69"/>
      <c r="W85" s="62"/>
      <c r="X85" s="69" t="s">
        <v>597</v>
      </c>
      <c r="Y85" s="66">
        <v>2</v>
      </c>
      <c r="Z85" s="59">
        <f>IF(T85-Y85&gt;1,T85-Y85,1)</f>
        <v>1</v>
      </c>
      <c r="AA85" s="59" t="str">
        <f>IF(Z85="","",IF(Z85&gt;8,"A",IF(Z85&gt;6,"M/A",IF(Z85&gt;5,"M",IF(Z85&gt;3,"M/B",IF(Z85&gt;1,"B","R"))))))</f>
        <v>R</v>
      </c>
    </row>
    <row r="86" spans="1:27" ht="139.5" x14ac:dyDescent="0.35">
      <c r="A86" s="49">
        <f t="shared" si="1"/>
        <v>82</v>
      </c>
      <c r="B86" s="71" t="s">
        <v>844</v>
      </c>
      <c r="C86" s="78" t="s">
        <v>37</v>
      </c>
      <c r="D86" s="62" t="s">
        <v>132</v>
      </c>
      <c r="E86" s="62" t="s">
        <v>164</v>
      </c>
      <c r="F86" s="63" t="s">
        <v>131</v>
      </c>
      <c r="G86" s="63" t="s">
        <v>339</v>
      </c>
      <c r="H86" s="65" t="s">
        <v>98</v>
      </c>
      <c r="I86" s="64" t="s">
        <v>190</v>
      </c>
      <c r="J86" s="62" t="s">
        <v>449</v>
      </c>
      <c r="K86" s="65">
        <v>2</v>
      </c>
      <c r="L86" s="65">
        <v>1</v>
      </c>
      <c r="M86" s="65">
        <v>3</v>
      </c>
      <c r="N86" s="65">
        <v>1</v>
      </c>
      <c r="O86" s="66">
        <f>((K86*$K$2)+(L86*$L$2)+(M86*$M$2)+(N86*$N$2))/$O$2</f>
        <v>1.8</v>
      </c>
      <c r="P86" s="65">
        <v>1</v>
      </c>
      <c r="Q86" s="65">
        <v>1</v>
      </c>
      <c r="R86" s="65">
        <v>2</v>
      </c>
      <c r="S86" s="66">
        <f>((P86*$P$2)+(Q86*$Q$2)+(R86*$R$2))/$S$2</f>
        <v>1.3</v>
      </c>
      <c r="T86" s="66">
        <f>O86*S86</f>
        <v>2.3400000000000003</v>
      </c>
      <c r="U86" s="69" t="s">
        <v>270</v>
      </c>
      <c r="V86" s="69" t="s">
        <v>444</v>
      </c>
      <c r="W86" s="69" t="s">
        <v>445</v>
      </c>
      <c r="X86" s="76"/>
      <c r="Y86" s="66">
        <v>3</v>
      </c>
      <c r="Z86" s="59">
        <f>IF(T86-Y86&gt;1,T86-Y86,1)</f>
        <v>1</v>
      </c>
      <c r="AA86" s="59" t="str">
        <f>IF(Z86="","",IF(Z86&gt;8,"A",IF(Z86&gt;6,"M/A",IF(Z86&gt;5,"M",IF(Z86&gt;3,"M/B",IF(Z86&gt;1,"B","R"))))))</f>
        <v>R</v>
      </c>
    </row>
    <row r="87" spans="1:27" ht="155" x14ac:dyDescent="0.35">
      <c r="A87" s="49">
        <f t="shared" si="1"/>
        <v>83</v>
      </c>
      <c r="B87" s="71" t="s">
        <v>844</v>
      </c>
      <c r="C87" s="78" t="s">
        <v>37</v>
      </c>
      <c r="D87" s="62" t="s">
        <v>132</v>
      </c>
      <c r="E87" s="62" t="s">
        <v>165</v>
      </c>
      <c r="F87" s="63" t="s">
        <v>454</v>
      </c>
      <c r="G87" s="63" t="s">
        <v>455</v>
      </c>
      <c r="H87" s="65" t="s">
        <v>166</v>
      </c>
      <c r="I87" s="64" t="s">
        <v>190</v>
      </c>
      <c r="J87" s="62" t="s">
        <v>443</v>
      </c>
      <c r="K87" s="65">
        <v>2</v>
      </c>
      <c r="L87" s="65">
        <v>3</v>
      </c>
      <c r="M87" s="65">
        <v>1</v>
      </c>
      <c r="N87" s="65">
        <v>1</v>
      </c>
      <c r="O87" s="66">
        <f>((K87*$K$2)+(L87*$L$2)+(M87*$M$2)+(N87*$N$2))/$O$2</f>
        <v>1.6</v>
      </c>
      <c r="P87" s="65">
        <v>1</v>
      </c>
      <c r="Q87" s="65">
        <v>1</v>
      </c>
      <c r="R87" s="65">
        <v>2</v>
      </c>
      <c r="S87" s="66">
        <f>((P87*$P$2)+(Q87*$Q$2)+(R87*$R$2))/$S$2</f>
        <v>1.3</v>
      </c>
      <c r="T87" s="66">
        <f>O87*S87</f>
        <v>2.08</v>
      </c>
      <c r="U87" s="69" t="s">
        <v>270</v>
      </c>
      <c r="V87" s="69" t="s">
        <v>450</v>
      </c>
      <c r="W87" s="69" t="s">
        <v>456</v>
      </c>
      <c r="X87" s="62" t="s">
        <v>451</v>
      </c>
      <c r="Y87" s="66">
        <v>3</v>
      </c>
      <c r="Z87" s="59">
        <f>IF(T87-Y87&gt;1,T87-Y87,1)</f>
        <v>1</v>
      </c>
      <c r="AA87" s="59" t="str">
        <f>IF(Z87="","",IF(Z87&gt;8,"A",IF(Z87&gt;6,"M/A",IF(Z87&gt;5,"M",IF(Z87&gt;3,"M/B",IF(Z87&gt;1,"B","R"))))))</f>
        <v>R</v>
      </c>
    </row>
    <row r="88" spans="1:27" ht="139.5" x14ac:dyDescent="0.35">
      <c r="A88" s="49">
        <f t="shared" si="1"/>
        <v>84</v>
      </c>
      <c r="B88" s="71" t="s">
        <v>844</v>
      </c>
      <c r="C88" s="78" t="s">
        <v>1</v>
      </c>
      <c r="D88" s="62" t="s">
        <v>35</v>
      </c>
      <c r="E88" s="62" t="s">
        <v>130</v>
      </c>
      <c r="F88" s="63" t="s">
        <v>458</v>
      </c>
      <c r="G88" s="63" t="s">
        <v>457</v>
      </c>
      <c r="H88" s="65" t="s">
        <v>459</v>
      </c>
      <c r="I88" s="64" t="s">
        <v>190</v>
      </c>
      <c r="J88" s="62" t="s">
        <v>461</v>
      </c>
      <c r="K88" s="65">
        <v>3</v>
      </c>
      <c r="L88" s="65">
        <v>3</v>
      </c>
      <c r="M88" s="65">
        <v>2</v>
      </c>
      <c r="N88" s="65">
        <v>1</v>
      </c>
      <c r="O88" s="66">
        <f>((K88*$K$2)+(L88*$L$2)+(M88*$M$2)+(N88*$N$2))/$O$2</f>
        <v>2.1</v>
      </c>
      <c r="P88" s="65">
        <v>1</v>
      </c>
      <c r="Q88" s="65">
        <v>1</v>
      </c>
      <c r="R88" s="65">
        <v>1</v>
      </c>
      <c r="S88" s="66">
        <f>((P88*$P$2)+(Q88*$Q$2)+(R88*$R$2))/$S$2</f>
        <v>1</v>
      </c>
      <c r="T88" s="66">
        <f>O88*S88</f>
        <v>2.1</v>
      </c>
      <c r="U88" s="69" t="s">
        <v>367</v>
      </c>
      <c r="V88" s="69" t="s">
        <v>460</v>
      </c>
      <c r="W88" s="62" t="s">
        <v>298</v>
      </c>
      <c r="X88" s="73"/>
      <c r="Y88" s="66">
        <v>2</v>
      </c>
      <c r="Z88" s="59">
        <f>IF(T88-Y88&gt;1,T88-Y88,1)</f>
        <v>1</v>
      </c>
      <c r="AA88" s="59" t="str">
        <f>IF(Z88="","",IF(Z88&gt;8,"A",IF(Z88&gt;6,"M/A",IF(Z88&gt;5,"M",IF(Z88&gt;3,"M/B",IF(Z88&gt;1,"B","R"))))))</f>
        <v>R</v>
      </c>
    </row>
    <row r="89" spans="1:27" ht="139.5" x14ac:dyDescent="0.35">
      <c r="A89" s="49">
        <f t="shared" si="1"/>
        <v>85</v>
      </c>
      <c r="B89" s="71" t="s">
        <v>846</v>
      </c>
      <c r="C89" s="61" t="s">
        <v>10</v>
      </c>
      <c r="D89" s="62" t="s">
        <v>136</v>
      </c>
      <c r="E89" s="62" t="s">
        <v>168</v>
      </c>
      <c r="F89" s="63" t="s">
        <v>478</v>
      </c>
      <c r="G89" s="63" t="s">
        <v>471</v>
      </c>
      <c r="H89" s="77" t="s">
        <v>169</v>
      </c>
      <c r="I89" s="64" t="s">
        <v>190</v>
      </c>
      <c r="J89" s="62" t="s">
        <v>810</v>
      </c>
      <c r="K89" s="65">
        <v>2</v>
      </c>
      <c r="L89" s="65">
        <v>3</v>
      </c>
      <c r="M89" s="65">
        <v>2</v>
      </c>
      <c r="N89" s="65">
        <v>1</v>
      </c>
      <c r="O89" s="66">
        <f>((K89*$K$2)+(L89*$L$2)+(M89*$M$2)+(N89*$N$2))/$O$2</f>
        <v>1.9</v>
      </c>
      <c r="P89" s="65">
        <v>1</v>
      </c>
      <c r="Q89" s="65">
        <v>1</v>
      </c>
      <c r="R89" s="65">
        <v>2</v>
      </c>
      <c r="S89" s="66">
        <f>((P89*$P$2)+(Q89*$Q$2)+(R89*$R$2))/$S$2</f>
        <v>1.3</v>
      </c>
      <c r="T89" s="66">
        <f>O89*S89</f>
        <v>2.4699999999999998</v>
      </c>
      <c r="U89" s="69" t="s">
        <v>472</v>
      </c>
      <c r="V89" s="69" t="s">
        <v>473</v>
      </c>
      <c r="W89" s="62" t="s">
        <v>299</v>
      </c>
      <c r="X89" s="69" t="s">
        <v>474</v>
      </c>
      <c r="Y89" s="66">
        <v>2</v>
      </c>
      <c r="Z89" s="59">
        <f>IF(T89-Y89&gt;1,T89-Y89,1)</f>
        <v>1</v>
      </c>
      <c r="AA89" s="59" t="str">
        <f>IF(Z89="","",IF(Z89&gt;8,"A",IF(Z89&gt;6,"M/A",IF(Z89&gt;5,"M",IF(Z89&gt;3,"M/B",IF(Z89&gt;1,"B","R"))))))</f>
        <v>R</v>
      </c>
    </row>
    <row r="90" spans="1:27" ht="74.25" customHeight="1" x14ac:dyDescent="0.35">
      <c r="A90" s="49">
        <f t="shared" si="1"/>
        <v>86</v>
      </c>
      <c r="B90" s="71" t="s">
        <v>846</v>
      </c>
      <c r="C90" s="61" t="s">
        <v>10</v>
      </c>
      <c r="D90" s="62" t="s">
        <v>136</v>
      </c>
      <c r="E90" s="62" t="s">
        <v>170</v>
      </c>
      <c r="F90" s="63" t="s">
        <v>482</v>
      </c>
      <c r="G90" s="63" t="s">
        <v>479</v>
      </c>
      <c r="H90" s="77" t="s">
        <v>301</v>
      </c>
      <c r="I90" s="64" t="s">
        <v>190</v>
      </c>
      <c r="J90" s="62" t="s">
        <v>480</v>
      </c>
      <c r="K90" s="65">
        <v>2</v>
      </c>
      <c r="L90" s="65">
        <v>3</v>
      </c>
      <c r="M90" s="65">
        <v>2</v>
      </c>
      <c r="N90" s="65">
        <v>1</v>
      </c>
      <c r="O90" s="66">
        <f>((K90*$K$2)+(L90*$L$2)+(M90*$M$2)+(N90*$N$2))/$O$2</f>
        <v>1.9</v>
      </c>
      <c r="P90" s="65">
        <v>1</v>
      </c>
      <c r="Q90" s="65">
        <v>1</v>
      </c>
      <c r="R90" s="65">
        <v>2</v>
      </c>
      <c r="S90" s="66">
        <f>((P90*$P$2)+(Q90*$Q$2)+(R90*$R$2))/$S$2</f>
        <v>1.3</v>
      </c>
      <c r="T90" s="66">
        <f>O90*S90</f>
        <v>2.4699999999999998</v>
      </c>
      <c r="U90" s="69" t="s">
        <v>472</v>
      </c>
      <c r="V90" s="69" t="s">
        <v>473</v>
      </c>
      <c r="W90" s="69" t="s">
        <v>481</v>
      </c>
      <c r="X90" s="69" t="s">
        <v>474</v>
      </c>
      <c r="Y90" s="66">
        <v>2</v>
      </c>
      <c r="Z90" s="59">
        <f>IF(T90-Y90&gt;1,T90-Y90,1)</f>
        <v>1</v>
      </c>
      <c r="AA90" s="59" t="str">
        <f>IF(Z90="","",IF(Z90&gt;8,"A",IF(Z90&gt;6,"M/A",IF(Z90&gt;5,"M",IF(Z90&gt;3,"M/B",IF(Z90&gt;1,"B","R"))))))</f>
        <v>R</v>
      </c>
    </row>
    <row r="91" spans="1:27" ht="114" customHeight="1" x14ac:dyDescent="0.35">
      <c r="A91" s="49">
        <f t="shared" si="1"/>
        <v>87</v>
      </c>
      <c r="B91" s="71" t="s">
        <v>846</v>
      </c>
      <c r="C91" s="61" t="s">
        <v>10</v>
      </c>
      <c r="D91" s="62" t="s">
        <v>136</v>
      </c>
      <c r="E91" s="62" t="s">
        <v>175</v>
      </c>
      <c r="F91" s="63" t="s">
        <v>489</v>
      </c>
      <c r="G91" s="64" t="s">
        <v>340</v>
      </c>
      <c r="H91" s="65" t="s">
        <v>169</v>
      </c>
      <c r="I91" s="64" t="s">
        <v>190</v>
      </c>
      <c r="J91" s="62" t="s">
        <v>490</v>
      </c>
      <c r="K91" s="65">
        <v>2</v>
      </c>
      <c r="L91" s="65">
        <v>3</v>
      </c>
      <c r="M91" s="65">
        <v>2</v>
      </c>
      <c r="N91" s="65">
        <v>2</v>
      </c>
      <c r="O91" s="66">
        <f>((K91*$K$2)+(L91*$L$2)+(M91*$M$2)+(N91*$N$2))/$O$2</f>
        <v>2.2000000000000002</v>
      </c>
      <c r="P91" s="65">
        <v>2</v>
      </c>
      <c r="Q91" s="65">
        <v>1</v>
      </c>
      <c r="R91" s="65">
        <v>2</v>
      </c>
      <c r="S91" s="66">
        <f>((P91*$P$2)+(Q91*$Q$2)+(R91*$R$2))/$S$2</f>
        <v>1.7</v>
      </c>
      <c r="T91" s="66">
        <f>O91*S91</f>
        <v>3.74</v>
      </c>
      <c r="U91" s="69" t="s">
        <v>484</v>
      </c>
      <c r="V91" s="69" t="s">
        <v>908</v>
      </c>
      <c r="W91" s="69" t="s">
        <v>491</v>
      </c>
      <c r="X91" s="69" t="s">
        <v>492</v>
      </c>
      <c r="Y91" s="66">
        <v>3</v>
      </c>
      <c r="Z91" s="59">
        <f>IF(T91-Y91&gt;1,T91-Y91,1)</f>
        <v>1</v>
      </c>
      <c r="AA91" s="59" t="str">
        <f>IF(Z91="","",IF(Z91&gt;8,"A",IF(Z91&gt;6,"M/A",IF(Z91&gt;5,"M",IF(Z91&gt;3,"M/B",IF(Z91&gt;1,"B","R"))))))</f>
        <v>R</v>
      </c>
    </row>
    <row r="92" spans="1:27" ht="134.25" customHeight="1" x14ac:dyDescent="0.35">
      <c r="A92" s="49">
        <f t="shared" si="1"/>
        <v>88</v>
      </c>
      <c r="B92" s="71" t="s">
        <v>846</v>
      </c>
      <c r="C92" s="61" t="s">
        <v>10</v>
      </c>
      <c r="D92" s="62" t="s">
        <v>136</v>
      </c>
      <c r="E92" s="62" t="s">
        <v>175</v>
      </c>
      <c r="F92" s="63" t="s">
        <v>494</v>
      </c>
      <c r="G92" s="64" t="s">
        <v>495</v>
      </c>
      <c r="H92" s="65" t="s">
        <v>169</v>
      </c>
      <c r="I92" s="64" t="s">
        <v>190</v>
      </c>
      <c r="J92" s="69" t="s">
        <v>496</v>
      </c>
      <c r="K92" s="65">
        <v>2</v>
      </c>
      <c r="L92" s="65">
        <v>3</v>
      </c>
      <c r="M92" s="65">
        <v>2</v>
      </c>
      <c r="N92" s="65">
        <v>2</v>
      </c>
      <c r="O92" s="66">
        <f>((K92*$K$2)+(L92*$L$2)+(M92*$M$2)+(N92*$N$2))/$O$2</f>
        <v>2.2000000000000002</v>
      </c>
      <c r="P92" s="65">
        <v>2</v>
      </c>
      <c r="Q92" s="65">
        <v>1</v>
      </c>
      <c r="R92" s="65">
        <v>2</v>
      </c>
      <c r="S92" s="66">
        <f>((P92*$P$2)+(Q92*$Q$2)+(R92*$R$2))/$S$2</f>
        <v>1.7</v>
      </c>
      <c r="T92" s="66">
        <f>O92*S92</f>
        <v>3.74</v>
      </c>
      <c r="U92" s="69" t="s">
        <v>484</v>
      </c>
      <c r="V92" s="69" t="s">
        <v>908</v>
      </c>
      <c r="W92" s="69" t="s">
        <v>497</v>
      </c>
      <c r="X92" s="69" t="s">
        <v>492</v>
      </c>
      <c r="Y92" s="66">
        <v>3</v>
      </c>
      <c r="Z92" s="59">
        <f>IF(T92-Y92&gt;1,T92-Y92,1)</f>
        <v>1</v>
      </c>
      <c r="AA92" s="59" t="str">
        <f>IF(Z92="","",IF(Z92&gt;8,"A",IF(Z92&gt;6,"M/A",IF(Z92&gt;5,"M",IF(Z92&gt;3,"M/B",IF(Z92&gt;1,"B","R"))))))</f>
        <v>R</v>
      </c>
    </row>
    <row r="93" spans="1:27" ht="177" customHeight="1" x14ac:dyDescent="0.35">
      <c r="A93" s="49">
        <f t="shared" si="1"/>
        <v>89</v>
      </c>
      <c r="B93" s="71" t="s">
        <v>846</v>
      </c>
      <c r="C93" s="53" t="s">
        <v>10</v>
      </c>
      <c r="D93" s="54" t="s">
        <v>136</v>
      </c>
      <c r="E93" s="54" t="s">
        <v>500</v>
      </c>
      <c r="F93" s="55" t="s">
        <v>501</v>
      </c>
      <c r="G93" s="56" t="s">
        <v>502</v>
      </c>
      <c r="H93" s="57" t="s">
        <v>169</v>
      </c>
      <c r="I93" s="64" t="s">
        <v>190</v>
      </c>
      <c r="J93" s="62" t="s">
        <v>490</v>
      </c>
      <c r="K93" s="65">
        <v>2</v>
      </c>
      <c r="L93" s="65">
        <v>3</v>
      </c>
      <c r="M93" s="65">
        <v>2</v>
      </c>
      <c r="N93" s="65">
        <v>2</v>
      </c>
      <c r="O93" s="66">
        <f>((K93*$K$2)+(L93*$L$2)+(M93*$M$2)+(N93*$N$2))/$O$2</f>
        <v>2.2000000000000002</v>
      </c>
      <c r="P93" s="65">
        <v>2</v>
      </c>
      <c r="Q93" s="65">
        <v>1</v>
      </c>
      <c r="R93" s="65">
        <v>2</v>
      </c>
      <c r="S93" s="66">
        <f>((P93*$P$2)+(Q93*$Q$2)+(R93*$R$2))/$S$2</f>
        <v>1.7</v>
      </c>
      <c r="T93" s="66">
        <f>O93*S93</f>
        <v>3.74</v>
      </c>
      <c r="U93" s="69" t="s">
        <v>484</v>
      </c>
      <c r="V93" s="69" t="s">
        <v>909</v>
      </c>
      <c r="W93" s="69" t="s">
        <v>499</v>
      </c>
      <c r="X93" s="69" t="s">
        <v>492</v>
      </c>
      <c r="Y93" s="66">
        <v>3</v>
      </c>
      <c r="Z93" s="59">
        <f>IF(T93-Y93&gt;1,T93-Y93,1)</f>
        <v>1</v>
      </c>
      <c r="AA93" s="59" t="str">
        <f>IF(Z93="","",IF(Z93&gt;8,"A",IF(Z93&gt;6,"M/A",IF(Z93&gt;5,"M",IF(Z93&gt;3,"M/B",IF(Z93&gt;1,"B","R"))))))</f>
        <v>R</v>
      </c>
    </row>
    <row r="94" spans="1:27" ht="366" customHeight="1" x14ac:dyDescent="0.35">
      <c r="A94" s="49">
        <f t="shared" si="1"/>
        <v>90</v>
      </c>
      <c r="B94" s="71" t="s">
        <v>846</v>
      </c>
      <c r="C94" s="61" t="s">
        <v>10</v>
      </c>
      <c r="D94" s="62" t="s">
        <v>136</v>
      </c>
      <c r="E94" s="62" t="s">
        <v>500</v>
      </c>
      <c r="F94" s="63" t="s">
        <v>506</v>
      </c>
      <c r="G94" s="64" t="s">
        <v>339</v>
      </c>
      <c r="H94" s="65" t="s">
        <v>169</v>
      </c>
      <c r="I94" s="64" t="s">
        <v>190</v>
      </c>
      <c r="J94" s="62" t="s">
        <v>503</v>
      </c>
      <c r="K94" s="65">
        <v>2</v>
      </c>
      <c r="L94" s="65">
        <v>1</v>
      </c>
      <c r="M94" s="65">
        <v>3</v>
      </c>
      <c r="N94" s="65">
        <v>2</v>
      </c>
      <c r="O94" s="66">
        <f>((K94*$K$2)+(L94*$L$2)+(M94*$M$2)+(N94*$N$2))/$O$2</f>
        <v>2.1</v>
      </c>
      <c r="P94" s="65">
        <v>2</v>
      </c>
      <c r="Q94" s="65">
        <v>1</v>
      </c>
      <c r="R94" s="65">
        <v>2</v>
      </c>
      <c r="S94" s="66">
        <f>((P94*$P$2)+(Q94*$Q$2)+(R94*$R$2))/$S$2</f>
        <v>1.7</v>
      </c>
      <c r="T94" s="66">
        <f>O94*S94</f>
        <v>3.57</v>
      </c>
      <c r="U94" s="69" t="s">
        <v>484</v>
      </c>
      <c r="V94" s="69" t="s">
        <v>907</v>
      </c>
      <c r="W94" s="69" t="s">
        <v>505</v>
      </c>
      <c r="X94" s="69" t="s">
        <v>492</v>
      </c>
      <c r="Y94" s="66">
        <v>3</v>
      </c>
      <c r="Z94" s="59">
        <f>IF(T94-Y94&gt;1,T94-Y94,1)</f>
        <v>1</v>
      </c>
      <c r="AA94" s="59" t="str">
        <f>IF(Z94="","",IF(Z94&gt;8,"A",IF(Z94&gt;6,"M/A",IF(Z94&gt;5,"M",IF(Z94&gt;3,"M/B",IF(Z94&gt;1,"B","R"))))))</f>
        <v>R</v>
      </c>
    </row>
    <row r="95" spans="1:27" ht="333.75" customHeight="1" x14ac:dyDescent="0.35">
      <c r="A95" s="49">
        <f t="shared" si="1"/>
        <v>91</v>
      </c>
      <c r="B95" s="71" t="s">
        <v>846</v>
      </c>
      <c r="C95" s="61" t="s">
        <v>10</v>
      </c>
      <c r="D95" s="62" t="s">
        <v>136</v>
      </c>
      <c r="E95" s="62" t="s">
        <v>4</v>
      </c>
      <c r="F95" s="63" t="s">
        <v>176</v>
      </c>
      <c r="G95" s="63" t="s">
        <v>167</v>
      </c>
      <c r="H95" s="65" t="s">
        <v>169</v>
      </c>
      <c r="I95" s="64" t="s">
        <v>190</v>
      </c>
      <c r="J95" s="63" t="s">
        <v>513</v>
      </c>
      <c r="K95" s="65">
        <v>3</v>
      </c>
      <c r="L95" s="65">
        <v>3</v>
      </c>
      <c r="M95" s="65">
        <v>3</v>
      </c>
      <c r="N95" s="65">
        <v>1</v>
      </c>
      <c r="O95" s="66">
        <f>((K95*$K$2)+(L95*$L$2)+(M95*$M$2)+(N95*$N$2))/$O$2</f>
        <v>2.4</v>
      </c>
      <c r="P95" s="65">
        <v>1</v>
      </c>
      <c r="Q95" s="65">
        <v>1</v>
      </c>
      <c r="R95" s="65">
        <v>2</v>
      </c>
      <c r="S95" s="66">
        <f>((P95*$P$2)+(Q95*$Q$2)+(R95*$R$2))/$S$2</f>
        <v>1.3</v>
      </c>
      <c r="T95" s="66">
        <f>O95*S95</f>
        <v>3.12</v>
      </c>
      <c r="U95" s="69" t="s">
        <v>484</v>
      </c>
      <c r="V95" s="69" t="s">
        <v>910</v>
      </c>
      <c r="W95" s="69" t="s">
        <v>514</v>
      </c>
      <c r="X95" s="69" t="s">
        <v>474</v>
      </c>
      <c r="Y95" s="66">
        <v>3</v>
      </c>
      <c r="Z95" s="59">
        <f>IF(T95-Y95&gt;1,T95-Y95,1)</f>
        <v>1</v>
      </c>
      <c r="AA95" s="59" t="str">
        <f>IF(Z95="","",IF(Z95&gt;8,"A",IF(Z95&gt;6,"M/A",IF(Z95&gt;5,"M",IF(Z95&gt;3,"M/B",IF(Z95&gt;1,"B","R"))))))</f>
        <v>R</v>
      </c>
    </row>
    <row r="96" spans="1:27" ht="409.5" customHeight="1" x14ac:dyDescent="0.35">
      <c r="A96" s="49">
        <f t="shared" si="1"/>
        <v>92</v>
      </c>
      <c r="B96" s="71" t="s">
        <v>846</v>
      </c>
      <c r="C96" s="61" t="s">
        <v>10</v>
      </c>
      <c r="D96" s="63" t="s">
        <v>136</v>
      </c>
      <c r="E96" s="63" t="s">
        <v>12</v>
      </c>
      <c r="F96" s="63" t="s">
        <v>178</v>
      </c>
      <c r="G96" s="63" t="s">
        <v>340</v>
      </c>
      <c r="H96" s="65" t="s">
        <v>179</v>
      </c>
      <c r="I96" s="64" t="s">
        <v>190</v>
      </c>
      <c r="J96" s="63" t="s">
        <v>616</v>
      </c>
      <c r="K96" s="65">
        <v>2</v>
      </c>
      <c r="L96" s="65">
        <v>3</v>
      </c>
      <c r="M96" s="65">
        <v>2</v>
      </c>
      <c r="N96" s="65">
        <v>2</v>
      </c>
      <c r="O96" s="66">
        <f>((K96*$K$2)+(L96*$L$2)+(M96*$M$2)+(N96*$N$2))/$O$2</f>
        <v>2.2000000000000002</v>
      </c>
      <c r="P96" s="65">
        <v>2</v>
      </c>
      <c r="Q96" s="65">
        <v>1</v>
      </c>
      <c r="R96" s="65">
        <v>2</v>
      </c>
      <c r="S96" s="66">
        <f>((P96*$P$2)+(Q96*$Q$2)+(R96*$R$2))/$S$2</f>
        <v>1.7</v>
      </c>
      <c r="T96" s="66">
        <f>O96*S96</f>
        <v>3.74</v>
      </c>
      <c r="U96" s="69" t="s">
        <v>484</v>
      </c>
      <c r="V96" s="69" t="s">
        <v>907</v>
      </c>
      <c r="W96" s="63"/>
      <c r="X96" s="69" t="s">
        <v>474</v>
      </c>
      <c r="Y96" s="66">
        <v>3</v>
      </c>
      <c r="Z96" s="59">
        <f>IF(T96-Y96&gt;1,T96-Y96,1)</f>
        <v>1</v>
      </c>
      <c r="AA96" s="59" t="str">
        <f>IF(Z96="","",IF(Z96&gt;8,"A",IF(Z96&gt;6,"M/A",IF(Z96&gt;5,"M",IF(Z96&gt;3,"M/B",IF(Z96&gt;1,"B","R"))))))</f>
        <v>R</v>
      </c>
    </row>
    <row r="97" spans="1:27" ht="225.75" customHeight="1" x14ac:dyDescent="0.35">
      <c r="A97" s="49">
        <f t="shared" si="1"/>
        <v>93</v>
      </c>
      <c r="B97" s="71" t="s">
        <v>843</v>
      </c>
      <c r="C97" s="61" t="s">
        <v>153</v>
      </c>
      <c r="D97" s="81" t="s">
        <v>11</v>
      </c>
      <c r="E97" s="62" t="s">
        <v>195</v>
      </c>
      <c r="F97" s="63" t="s">
        <v>859</v>
      </c>
      <c r="G97" s="63" t="s">
        <v>554</v>
      </c>
      <c r="H97" s="65" t="s">
        <v>555</v>
      </c>
      <c r="I97" s="64" t="s">
        <v>190</v>
      </c>
      <c r="J97" s="62" t="s">
        <v>556</v>
      </c>
      <c r="K97" s="65">
        <v>3</v>
      </c>
      <c r="L97" s="65">
        <v>3</v>
      </c>
      <c r="M97" s="65">
        <v>2</v>
      </c>
      <c r="N97" s="65">
        <v>1</v>
      </c>
      <c r="O97" s="66">
        <f>((K97*$K$2)+(L97*$L$2)+(M97*$M$2)+(N97*$N$2))/$O$2</f>
        <v>2.1</v>
      </c>
      <c r="P97" s="65">
        <v>1</v>
      </c>
      <c r="Q97" s="65">
        <v>1</v>
      </c>
      <c r="R97" s="65">
        <v>1</v>
      </c>
      <c r="S97" s="66">
        <f>((P97*$P$2)+(Q97*$Q$2)+(R97*$R$2))/$S$2</f>
        <v>1</v>
      </c>
      <c r="T97" s="66">
        <f>O97*S97</f>
        <v>2.1</v>
      </c>
      <c r="U97" s="69" t="s">
        <v>484</v>
      </c>
      <c r="V97" s="69" t="s">
        <v>303</v>
      </c>
      <c r="W97" s="69" t="s">
        <v>557</v>
      </c>
      <c r="X97" s="76"/>
      <c r="Y97" s="66">
        <v>2</v>
      </c>
      <c r="Z97" s="59">
        <f>IF(T97-Y97&gt;1,T97-Y97,1)</f>
        <v>1</v>
      </c>
      <c r="AA97" s="59" t="str">
        <f>IF(Z97="","",IF(Z97&gt;8,"A",IF(Z97&gt;6,"M/A",IF(Z97&gt;5,"M",IF(Z97&gt;3,"M/B",IF(Z97&gt;1,"B","R"))))))</f>
        <v>R</v>
      </c>
    </row>
    <row r="98" spans="1:27" ht="149.25" customHeight="1" x14ac:dyDescent="0.35">
      <c r="A98" s="49">
        <f t="shared" si="1"/>
        <v>94</v>
      </c>
      <c r="B98" s="51" t="s">
        <v>860</v>
      </c>
      <c r="C98" s="108" t="s">
        <v>146</v>
      </c>
      <c r="D98" s="62" t="s">
        <v>180</v>
      </c>
      <c r="E98" s="62" t="s">
        <v>181</v>
      </c>
      <c r="F98" s="63" t="s">
        <v>182</v>
      </c>
      <c r="G98" s="63" t="s">
        <v>340</v>
      </c>
      <c r="H98" s="77" t="s">
        <v>183</v>
      </c>
      <c r="I98" s="64" t="s">
        <v>619</v>
      </c>
      <c r="J98" s="62" t="s">
        <v>621</v>
      </c>
      <c r="K98" s="65">
        <v>2</v>
      </c>
      <c r="L98" s="65">
        <v>3</v>
      </c>
      <c r="M98" s="65">
        <v>2</v>
      </c>
      <c r="N98" s="65">
        <v>1</v>
      </c>
      <c r="O98" s="66">
        <f>((K98*$K$2)+(L98*$L$2)+(M98*$M$2)+(N98*$N$2))/$O$2</f>
        <v>1.9</v>
      </c>
      <c r="P98" s="65">
        <v>1</v>
      </c>
      <c r="Q98" s="65">
        <v>1</v>
      </c>
      <c r="R98" s="65">
        <v>1</v>
      </c>
      <c r="S98" s="66">
        <f>((P98*$P$2)+(Q98*$Q$2)+(R98*$R$2))/$S$2</f>
        <v>1</v>
      </c>
      <c r="T98" s="66">
        <f>O98*S98</f>
        <v>1.9</v>
      </c>
      <c r="U98" s="69" t="s">
        <v>484</v>
      </c>
      <c r="V98" s="69"/>
      <c r="W98" s="62" t="s">
        <v>302</v>
      </c>
      <c r="X98" s="62" t="s">
        <v>768</v>
      </c>
      <c r="Y98" s="66">
        <v>1</v>
      </c>
      <c r="Z98" s="59">
        <f>IF(T98-Y98&gt;1,T98-Y98,1)</f>
        <v>1</v>
      </c>
      <c r="AA98" s="59" t="str">
        <f>IF(Z98="","",IF(Z98&gt;8,"A",IF(Z98&gt;6,"M/A",IF(Z98&gt;5,"M",IF(Z98&gt;3,"M/B",IF(Z98&gt;1,"B","R"))))))</f>
        <v>R</v>
      </c>
    </row>
    <row r="99" spans="1:27" ht="372.75" customHeight="1" x14ac:dyDescent="0.35">
      <c r="A99" s="49">
        <f t="shared" si="1"/>
        <v>95</v>
      </c>
      <c r="B99" s="51" t="s">
        <v>860</v>
      </c>
      <c r="C99" s="86" t="s">
        <v>142</v>
      </c>
      <c r="D99" s="54" t="s">
        <v>215</v>
      </c>
      <c r="E99" s="54" t="s">
        <v>243</v>
      </c>
      <c r="F99" s="55" t="s">
        <v>705</v>
      </c>
      <c r="G99" s="55" t="s">
        <v>706</v>
      </c>
      <c r="H99" s="65" t="s">
        <v>160</v>
      </c>
      <c r="I99" s="64" t="s">
        <v>619</v>
      </c>
      <c r="J99" s="62" t="s">
        <v>707</v>
      </c>
      <c r="K99" s="65">
        <v>2</v>
      </c>
      <c r="L99" s="65">
        <v>3</v>
      </c>
      <c r="M99" s="65">
        <v>2</v>
      </c>
      <c r="N99" s="65">
        <v>1</v>
      </c>
      <c r="O99" s="66">
        <f>((K99*$K$2)+(L99*$L$2)+(M99*$M$2)+(N99*$N$2))/$O$2</f>
        <v>1.9</v>
      </c>
      <c r="P99" s="65">
        <v>1</v>
      </c>
      <c r="Q99" s="65">
        <v>1</v>
      </c>
      <c r="R99" s="65">
        <v>1</v>
      </c>
      <c r="S99" s="66">
        <f>((P99*$P$2)+(Q99*$Q$2)+(R99*$R$2))/$S$2</f>
        <v>1</v>
      </c>
      <c r="T99" s="66">
        <f>O99*S99</f>
        <v>1.9</v>
      </c>
      <c r="U99" s="69" t="s">
        <v>484</v>
      </c>
      <c r="V99" s="69" t="s">
        <v>504</v>
      </c>
      <c r="W99" s="69" t="s">
        <v>708</v>
      </c>
      <c r="X99" s="76"/>
      <c r="Y99" s="66">
        <v>1</v>
      </c>
      <c r="Z99" s="59">
        <f>IF(T99-Y99&gt;1,T99-Y99,1)</f>
        <v>1</v>
      </c>
      <c r="AA99" s="59" t="str">
        <f>IF(Z99="","",IF(Z99&gt;8,"A",IF(Z99&gt;6,"M/A",IF(Z99&gt;5,"M",IF(Z99&gt;3,"M/B",IF(Z99&gt;1,"B","R"))))))</f>
        <v>R</v>
      </c>
    </row>
    <row r="100" spans="1:27" ht="390.75" customHeight="1" x14ac:dyDescent="0.35">
      <c r="A100" s="49">
        <f t="shared" si="1"/>
        <v>96</v>
      </c>
      <c r="B100" s="71" t="s">
        <v>843</v>
      </c>
      <c r="C100" s="78" t="s">
        <v>229</v>
      </c>
      <c r="D100" s="62" t="s">
        <v>233</v>
      </c>
      <c r="E100" s="54" t="s">
        <v>234</v>
      </c>
      <c r="F100" s="55" t="s">
        <v>676</v>
      </c>
      <c r="G100" s="56" t="s">
        <v>677</v>
      </c>
      <c r="H100" s="65" t="s">
        <v>678</v>
      </c>
      <c r="I100" s="64" t="s">
        <v>190</v>
      </c>
      <c r="J100" s="62" t="s">
        <v>679</v>
      </c>
      <c r="K100" s="65">
        <v>2</v>
      </c>
      <c r="L100" s="65">
        <v>3</v>
      </c>
      <c r="M100" s="65">
        <v>1</v>
      </c>
      <c r="N100" s="65">
        <v>2</v>
      </c>
      <c r="O100" s="66">
        <f>((K100*$K$2)+(L100*$L$2)+(M100*$M$2)+(N100*$N$2))/$O$2</f>
        <v>1.9</v>
      </c>
      <c r="P100" s="65">
        <v>2</v>
      </c>
      <c r="Q100" s="65">
        <v>1</v>
      </c>
      <c r="R100" s="65">
        <v>2</v>
      </c>
      <c r="S100" s="66">
        <f>((P100*$P$2)+(Q100*$Q$2)+(R100*$R$2))/$S$2</f>
        <v>1.7</v>
      </c>
      <c r="T100" s="66">
        <f>O100*S100</f>
        <v>3.23</v>
      </c>
      <c r="U100" s="69" t="s">
        <v>484</v>
      </c>
      <c r="V100" s="69" t="s">
        <v>680</v>
      </c>
      <c r="W100" s="69" t="s">
        <v>681</v>
      </c>
      <c r="X100" s="62"/>
      <c r="Y100" s="66">
        <v>3</v>
      </c>
      <c r="Z100" s="59">
        <f>IF(T100-Y100&gt;1,T100-Y100,1)</f>
        <v>1</v>
      </c>
      <c r="AA100" s="59" t="str">
        <f>IF(Z100="","",IF(Z100&gt;8,"A",IF(Z100&gt;6,"M/A",IF(Z100&gt;5,"M",IF(Z100&gt;3,"M/B",IF(Z100&gt;1,"B","R"))))))</f>
        <v>R</v>
      </c>
    </row>
    <row r="101" spans="1:27" ht="273.75" customHeight="1" x14ac:dyDescent="0.35">
      <c r="A101" s="49">
        <f t="shared" si="1"/>
        <v>97</v>
      </c>
      <c r="B101" s="71" t="s">
        <v>843</v>
      </c>
      <c r="C101" s="78" t="s">
        <v>229</v>
      </c>
      <c r="D101" s="62" t="s">
        <v>235</v>
      </c>
      <c r="E101" s="54" t="s">
        <v>236</v>
      </c>
      <c r="F101" s="55" t="s">
        <v>682</v>
      </c>
      <c r="G101" s="55" t="s">
        <v>683</v>
      </c>
      <c r="H101" s="65" t="s">
        <v>684</v>
      </c>
      <c r="I101" s="64" t="s">
        <v>190</v>
      </c>
      <c r="J101" s="62" t="s">
        <v>685</v>
      </c>
      <c r="K101" s="65">
        <v>2</v>
      </c>
      <c r="L101" s="65">
        <v>3</v>
      </c>
      <c r="M101" s="65">
        <v>1</v>
      </c>
      <c r="N101" s="65">
        <v>2</v>
      </c>
      <c r="O101" s="66">
        <f>((K101*$K$2)+(L101*$L$2)+(M101*$M$2)+(N101*$N$2))/$O$2</f>
        <v>1.9</v>
      </c>
      <c r="P101" s="65">
        <v>2</v>
      </c>
      <c r="Q101" s="65">
        <v>1</v>
      </c>
      <c r="R101" s="65">
        <v>2</v>
      </c>
      <c r="S101" s="66">
        <f>((P101*$P$2)+(Q101*$Q$2)+(R101*$R$2))/$S$2</f>
        <v>1.7</v>
      </c>
      <c r="T101" s="66">
        <f>O101*S101</f>
        <v>3.23</v>
      </c>
      <c r="U101" s="69" t="s">
        <v>484</v>
      </c>
      <c r="V101" s="69" t="s">
        <v>669</v>
      </c>
      <c r="W101" s="76" t="s">
        <v>309</v>
      </c>
      <c r="X101" s="73"/>
      <c r="Y101" s="66">
        <v>3</v>
      </c>
      <c r="Z101" s="59">
        <f>IF(T101-Y101&gt;1,T101-Y101,1)</f>
        <v>1</v>
      </c>
      <c r="AA101" s="59" t="str">
        <f>IF(Z101="","",IF(Z101&gt;8,"A",IF(Z101&gt;6,"M/A",IF(Z101&gt;5,"M",IF(Z101&gt;3,"M/B",IF(Z101&gt;1,"B","R"))))))</f>
        <v>R</v>
      </c>
    </row>
    <row r="102" spans="1:27" ht="266.25" customHeight="1" x14ac:dyDescent="0.35">
      <c r="A102" s="49">
        <f t="shared" si="1"/>
        <v>98</v>
      </c>
      <c r="B102" s="71" t="s">
        <v>843</v>
      </c>
      <c r="C102" s="78" t="s">
        <v>237</v>
      </c>
      <c r="D102" s="62" t="s">
        <v>238</v>
      </c>
      <c r="E102" s="54" t="s">
        <v>239</v>
      </c>
      <c r="F102" s="55" t="s">
        <v>686</v>
      </c>
      <c r="G102" s="55" t="s">
        <v>687</v>
      </c>
      <c r="H102" s="65" t="s">
        <v>688</v>
      </c>
      <c r="I102" s="64" t="s">
        <v>190</v>
      </c>
      <c r="J102" s="62" t="s">
        <v>689</v>
      </c>
      <c r="K102" s="65">
        <v>2</v>
      </c>
      <c r="L102" s="65">
        <v>3</v>
      </c>
      <c r="M102" s="65">
        <v>2</v>
      </c>
      <c r="N102" s="65">
        <v>1</v>
      </c>
      <c r="O102" s="66">
        <f>((K102*$K$2)+(L102*$L$2)+(M102*$M$2)+(N102*$N$2))/$O$2</f>
        <v>1.9</v>
      </c>
      <c r="P102" s="65">
        <v>1</v>
      </c>
      <c r="Q102" s="65">
        <v>1</v>
      </c>
      <c r="R102" s="65">
        <v>1</v>
      </c>
      <c r="S102" s="66">
        <f>((P102*$P$2)+(Q102*$Q$2)+(R102*$R$2))/$S$2</f>
        <v>1</v>
      </c>
      <c r="T102" s="66">
        <f>O102*S102</f>
        <v>1.9</v>
      </c>
      <c r="U102" s="69" t="s">
        <v>484</v>
      </c>
      <c r="V102" s="69"/>
      <c r="W102" s="69" t="s">
        <v>690</v>
      </c>
      <c r="X102" s="62" t="s">
        <v>691</v>
      </c>
      <c r="Y102" s="66">
        <v>2</v>
      </c>
      <c r="Z102" s="59">
        <f>IF(T102-Y102&gt;1,T102-Y102,1)</f>
        <v>1</v>
      </c>
      <c r="AA102" s="59" t="str">
        <f>IF(Z102="","",IF(Z102&gt;8,"A",IF(Z102&gt;6,"M/A",IF(Z102&gt;5,"M",IF(Z102&gt;3,"M/B",IF(Z102&gt;1,"B","R"))))))</f>
        <v>R</v>
      </c>
    </row>
    <row r="103" spans="1:27" ht="396" customHeight="1" x14ac:dyDescent="0.35">
      <c r="A103" s="49">
        <f t="shared" si="1"/>
        <v>99</v>
      </c>
      <c r="B103" s="71" t="s">
        <v>861</v>
      </c>
      <c r="C103" s="78" t="s">
        <v>112</v>
      </c>
      <c r="D103" s="62" t="s">
        <v>724</v>
      </c>
      <c r="E103" s="54" t="s">
        <v>110</v>
      </c>
      <c r="F103" s="55" t="s">
        <v>666</v>
      </c>
      <c r="G103" s="55" t="s">
        <v>667</v>
      </c>
      <c r="H103" s="65" t="s">
        <v>668</v>
      </c>
      <c r="I103" s="64" t="s">
        <v>190</v>
      </c>
      <c r="J103" s="62" t="s">
        <v>675</v>
      </c>
      <c r="K103" s="65">
        <v>3</v>
      </c>
      <c r="L103" s="65">
        <v>3</v>
      </c>
      <c r="M103" s="65">
        <v>2</v>
      </c>
      <c r="N103" s="65">
        <v>1</v>
      </c>
      <c r="O103" s="66">
        <f>((K103*$K$2)+(L103*$L$2)+(M103*$M$2)+(N103*$N$2))/$O$2</f>
        <v>2.1</v>
      </c>
      <c r="P103" s="65">
        <v>1</v>
      </c>
      <c r="Q103" s="65">
        <v>1</v>
      </c>
      <c r="R103" s="65">
        <v>1</v>
      </c>
      <c r="S103" s="66">
        <f>((P103*$P$2)+(Q103*$Q$2)+(R103*$R$2))/$S$2</f>
        <v>1</v>
      </c>
      <c r="T103" s="66">
        <f>O103*S103</f>
        <v>2.1</v>
      </c>
      <c r="U103" s="69" t="s">
        <v>484</v>
      </c>
      <c r="V103" s="69" t="s">
        <v>669</v>
      </c>
      <c r="W103" s="62" t="s">
        <v>670</v>
      </c>
      <c r="X103" s="62" t="s">
        <v>671</v>
      </c>
      <c r="Y103" s="66">
        <v>2</v>
      </c>
      <c r="Z103" s="59">
        <f>IF(T103-Y103&gt;1,T103-Y103,1)</f>
        <v>1</v>
      </c>
      <c r="AA103" s="59" t="str">
        <f>IF(Z103="","",IF(Z103&gt;8,"A",IF(Z103&gt;6,"M/A",IF(Z103&gt;5,"M",IF(Z103&gt;3,"M/B",IF(Z103&gt;1,"B","R"))))))</f>
        <v>R</v>
      </c>
    </row>
    <row r="104" spans="1:27" ht="279" x14ac:dyDescent="0.35">
      <c r="A104" s="49">
        <f t="shared" si="1"/>
        <v>100</v>
      </c>
      <c r="B104" s="52" t="s">
        <v>861</v>
      </c>
      <c r="C104" s="53" t="s">
        <v>14</v>
      </c>
      <c r="D104" s="54" t="s">
        <v>147</v>
      </c>
      <c r="E104" s="81" t="s">
        <v>218</v>
      </c>
      <c r="F104" s="63" t="s">
        <v>657</v>
      </c>
      <c r="G104" s="55" t="s">
        <v>658</v>
      </c>
      <c r="H104" s="57" t="s">
        <v>98</v>
      </c>
      <c r="I104" s="64" t="s">
        <v>534</v>
      </c>
      <c r="J104" s="69" t="s">
        <v>693</v>
      </c>
      <c r="K104" s="65">
        <v>2</v>
      </c>
      <c r="L104" s="65">
        <v>3</v>
      </c>
      <c r="M104" s="65">
        <v>1</v>
      </c>
      <c r="N104" s="65">
        <v>2</v>
      </c>
      <c r="O104" s="66">
        <f>((K104*$K$2)+(L104*$L$2)+(M104*$M$2)+(N104*$N$2))/$O$2</f>
        <v>1.9</v>
      </c>
      <c r="P104" s="65">
        <v>2</v>
      </c>
      <c r="Q104" s="65">
        <v>1</v>
      </c>
      <c r="R104" s="65">
        <v>3</v>
      </c>
      <c r="S104" s="66">
        <f>((P104*$P$2)+(Q104*$Q$2)+(R104*$R$2))/$S$2</f>
        <v>2</v>
      </c>
      <c r="T104" s="66">
        <f>O104*S104</f>
        <v>3.8</v>
      </c>
      <c r="U104" s="69" t="s">
        <v>484</v>
      </c>
      <c r="V104" s="69" t="s">
        <v>654</v>
      </c>
      <c r="W104" s="69" t="s">
        <v>655</v>
      </c>
      <c r="X104" s="69" t="s">
        <v>656</v>
      </c>
      <c r="Y104" s="66">
        <v>3</v>
      </c>
      <c r="Z104" s="59">
        <f>IF(T104-Y104&gt;1,T104-Y104,1)</f>
        <v>1</v>
      </c>
      <c r="AA104" s="59" t="str">
        <f>IF(Z104="","",IF(Z104&gt;8,"A",IF(Z104&gt;6,"M/A",IF(Z104&gt;5,"M",IF(Z104&gt;3,"M/B",IF(Z104&gt;1,"B","R"))))))</f>
        <v>R</v>
      </c>
    </row>
    <row r="105" spans="1:27" ht="138.75" customHeight="1" x14ac:dyDescent="0.35">
      <c r="A105" s="49">
        <f t="shared" si="1"/>
        <v>101</v>
      </c>
      <c r="B105" s="71" t="s">
        <v>861</v>
      </c>
      <c r="C105" s="61" t="s">
        <v>14</v>
      </c>
      <c r="D105" s="62" t="s">
        <v>147</v>
      </c>
      <c r="E105" s="81" t="s">
        <v>95</v>
      </c>
      <c r="F105" s="63" t="s">
        <v>662</v>
      </c>
      <c r="G105" s="63" t="s">
        <v>663</v>
      </c>
      <c r="H105" s="65" t="s">
        <v>294</v>
      </c>
      <c r="I105" s="64" t="s">
        <v>534</v>
      </c>
      <c r="J105" s="69" t="s">
        <v>693</v>
      </c>
      <c r="K105" s="65">
        <v>2</v>
      </c>
      <c r="L105" s="65">
        <v>3</v>
      </c>
      <c r="M105" s="65">
        <v>1</v>
      </c>
      <c r="N105" s="65">
        <v>2</v>
      </c>
      <c r="O105" s="66">
        <f>((K105*$K$2)+(L105*$L$2)+(M105*$M$2)+(N105*$N$2))/$O$2</f>
        <v>1.9</v>
      </c>
      <c r="P105" s="65">
        <v>2</v>
      </c>
      <c r="Q105" s="65">
        <v>1</v>
      </c>
      <c r="R105" s="65">
        <v>3</v>
      </c>
      <c r="S105" s="66">
        <f>((P105*$P$2)+(Q105*$Q$2)+(R105*$R$2))/$S$2</f>
        <v>2</v>
      </c>
      <c r="T105" s="66">
        <f>O105*S105</f>
        <v>3.8</v>
      </c>
      <c r="U105" s="69" t="s">
        <v>484</v>
      </c>
      <c r="V105" s="69" t="s">
        <v>664</v>
      </c>
      <c r="W105" s="69" t="s">
        <v>665</v>
      </c>
      <c r="X105" s="69" t="s">
        <v>656</v>
      </c>
      <c r="Y105" s="66">
        <v>4</v>
      </c>
      <c r="Z105" s="59">
        <f>IF(T105-Y105&gt;1,T105-Y105,1)</f>
        <v>1</v>
      </c>
      <c r="AA105" s="59" t="str">
        <f>IF(Z105="","",IF(Z105&gt;8,"A",IF(Z105&gt;6,"M/A",IF(Z105&gt;5,"M",IF(Z105&gt;3,"M/B",IF(Z105&gt;1,"B","R"))))))</f>
        <v>R</v>
      </c>
    </row>
    <row r="106" spans="1:27" ht="81" customHeight="1" x14ac:dyDescent="0.35">
      <c r="A106" s="49">
        <f t="shared" si="1"/>
        <v>102</v>
      </c>
      <c r="B106" s="52" t="s">
        <v>843</v>
      </c>
      <c r="C106" s="86" t="s">
        <v>112</v>
      </c>
      <c r="D106" s="54" t="s">
        <v>231</v>
      </c>
      <c r="E106" s="54" t="s">
        <v>232</v>
      </c>
      <c r="F106" s="55" t="s">
        <v>672</v>
      </c>
      <c r="G106" s="55" t="s">
        <v>673</v>
      </c>
      <c r="H106" s="57" t="s">
        <v>674</v>
      </c>
      <c r="I106" s="64" t="s">
        <v>619</v>
      </c>
      <c r="J106" s="62" t="s">
        <v>621</v>
      </c>
      <c r="K106" s="65">
        <v>2</v>
      </c>
      <c r="L106" s="65">
        <v>3</v>
      </c>
      <c r="M106" s="65">
        <v>1</v>
      </c>
      <c r="N106" s="65">
        <v>1</v>
      </c>
      <c r="O106" s="66">
        <f>((K106*$K$2)+(L106*$L$2)+(M106*$M$2)+(N106*$N$2))/$O$2</f>
        <v>1.6</v>
      </c>
      <c r="P106" s="65">
        <v>1</v>
      </c>
      <c r="Q106" s="65">
        <v>1</v>
      </c>
      <c r="R106" s="65">
        <v>1</v>
      </c>
      <c r="S106" s="66">
        <f>((P106*$P$2)+(Q106*$Q$2)+(R106*$R$2))/$S$2</f>
        <v>1</v>
      </c>
      <c r="T106" s="66">
        <f>O106*S106</f>
        <v>1.6</v>
      </c>
      <c r="U106" s="69" t="s">
        <v>484</v>
      </c>
      <c r="V106" s="69"/>
      <c r="W106" s="73"/>
      <c r="X106" s="69"/>
      <c r="Y106" s="66">
        <v>2</v>
      </c>
      <c r="Z106" s="59">
        <f>IF(T106-Y106&gt;1,T106-Y106,1)</f>
        <v>1</v>
      </c>
      <c r="AA106" s="59" t="str">
        <f>IF(Z106="","",IF(Z106&gt;8,"A",IF(Z106&gt;6,"M/A",IF(Z106&gt;5,"M",IF(Z106&gt;3,"M/B",IF(Z106&gt;1,"B","R"))))))</f>
        <v>R</v>
      </c>
    </row>
    <row r="107" spans="1:27" ht="232.5" x14ac:dyDescent="0.35">
      <c r="A107" s="49">
        <f t="shared" si="1"/>
        <v>103</v>
      </c>
      <c r="B107" s="52" t="s">
        <v>861</v>
      </c>
      <c r="C107" s="61" t="s">
        <v>14</v>
      </c>
      <c r="D107" s="62" t="s">
        <v>15</v>
      </c>
      <c r="E107" s="62" t="s">
        <v>711</v>
      </c>
      <c r="F107" s="63" t="s">
        <v>719</v>
      </c>
      <c r="G107" s="92" t="s">
        <v>720</v>
      </c>
      <c r="H107" s="65" t="s">
        <v>721</v>
      </c>
      <c r="I107" s="64" t="s">
        <v>534</v>
      </c>
      <c r="J107" s="69" t="s">
        <v>693</v>
      </c>
      <c r="K107" s="65">
        <v>2</v>
      </c>
      <c r="L107" s="65">
        <v>3</v>
      </c>
      <c r="M107" s="65">
        <v>1</v>
      </c>
      <c r="N107" s="65">
        <v>2</v>
      </c>
      <c r="O107" s="66">
        <f>((K107*$K$2)+(L107*$L$2)+(M107*$M$2)+(N107*$N$2))/$O$2</f>
        <v>1.9</v>
      </c>
      <c r="P107" s="65">
        <v>2</v>
      </c>
      <c r="Q107" s="65">
        <v>1</v>
      </c>
      <c r="R107" s="65">
        <v>3</v>
      </c>
      <c r="S107" s="66">
        <f>((P107*$P$2)+(Q107*$Q$2)+(R107*$R$2))/$S$2</f>
        <v>2</v>
      </c>
      <c r="T107" s="66">
        <f>O107*S107</f>
        <v>3.8</v>
      </c>
      <c r="U107" s="69" t="s">
        <v>484</v>
      </c>
      <c r="V107" s="69" t="s">
        <v>661</v>
      </c>
      <c r="W107" s="69" t="s">
        <v>655</v>
      </c>
      <c r="X107" s="69" t="s">
        <v>656</v>
      </c>
      <c r="Y107" s="66">
        <v>4</v>
      </c>
      <c r="Z107" s="59">
        <f>IF(T107-Y107&gt;1,T107-Y107,1)</f>
        <v>1</v>
      </c>
      <c r="AA107" s="59" t="str">
        <f>IF(Z107="","",IF(Z107&gt;8,"A",IF(Z107&gt;6,"M/A",IF(Z107&gt;5,"M",IF(Z107&gt;3,"M/B",IF(Z107&gt;1,"B","R"))))))</f>
        <v>R</v>
      </c>
    </row>
    <row r="108" spans="1:27" ht="155" x14ac:dyDescent="0.35">
      <c r="A108" s="49">
        <f t="shared" si="1"/>
        <v>104</v>
      </c>
      <c r="B108" s="78" t="s">
        <v>848</v>
      </c>
      <c r="C108" s="78" t="s">
        <v>262</v>
      </c>
      <c r="D108" s="62" t="s">
        <v>263</v>
      </c>
      <c r="E108" s="62" t="s">
        <v>264</v>
      </c>
      <c r="F108" s="63" t="s">
        <v>744</v>
      </c>
      <c r="G108" s="63" t="s">
        <v>745</v>
      </c>
      <c r="H108" s="77" t="s">
        <v>133</v>
      </c>
      <c r="I108" s="64" t="s">
        <v>269</v>
      </c>
      <c r="J108" s="62" t="s">
        <v>746</v>
      </c>
      <c r="K108" s="65">
        <v>2</v>
      </c>
      <c r="L108" s="65">
        <v>1</v>
      </c>
      <c r="M108" s="65">
        <v>3</v>
      </c>
      <c r="N108" s="65">
        <v>1</v>
      </c>
      <c r="O108" s="66">
        <f>((K108*$K$2)+(L108*$L$2)+(M108*$M$2)+(N108*$N$2))/$O$2</f>
        <v>1.8</v>
      </c>
      <c r="P108" s="65">
        <v>1</v>
      </c>
      <c r="Q108" s="65">
        <v>1</v>
      </c>
      <c r="R108" s="65">
        <v>1</v>
      </c>
      <c r="S108" s="66">
        <f>((P108*$P$2)+(Q108*$Q$2)+(R108*$R$2))/$S$2</f>
        <v>1</v>
      </c>
      <c r="T108" s="66">
        <f>O108*S108</f>
        <v>1.8</v>
      </c>
      <c r="U108" s="69" t="s">
        <v>270</v>
      </c>
      <c r="V108" s="62" t="s">
        <v>747</v>
      </c>
      <c r="W108" s="62" t="s">
        <v>748</v>
      </c>
      <c r="X108" s="62"/>
      <c r="Y108" s="66">
        <v>2</v>
      </c>
      <c r="Z108" s="66">
        <f>IF(T108-Y108&gt;1,T108-Y108,1)</f>
        <v>1</v>
      </c>
      <c r="AA108" s="66" t="str">
        <f>IF(Z108="","",IF(Z108&gt;8,"A",IF(Z108&gt;6,"M/A",IF(Z108&gt;5,"M",IF(Z108&gt;3,"M/B",IF(Z108&gt;1,"B","R"))))))</f>
        <v>R</v>
      </c>
    </row>
  </sheetData>
  <autoFilter ref="A4:AA108">
    <sortState ref="A5:AA108">
      <sortCondition descending="1" ref="Z5:Z108"/>
    </sortState>
  </autoFilter>
  <mergeCells count="2">
    <mergeCell ref="B3:J3"/>
    <mergeCell ref="K3:AA3"/>
  </mergeCells>
  <pageMargins left="0.70866141732283472" right="0.70866141732283472" top="0.74803149606299213" bottom="0.74803149606299213" header="0.31496062992125984" footer="0.31496062992125984"/>
  <pageSetup paperSize="8" scale="2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7"/>
  <sheetViews>
    <sheetView zoomScale="90" zoomScaleNormal="90" workbookViewId="0">
      <pane xSplit="4" ySplit="4" topLeftCell="J5" activePane="bottomRight" state="frozen"/>
      <selection pane="topRight" activeCell="D1" sqref="D1"/>
      <selection pane="bottomLeft" activeCell="A5" sqref="A5"/>
      <selection pane="bottomRight" activeCell="D8" sqref="D8"/>
    </sheetView>
  </sheetViews>
  <sheetFormatPr defaultColWidth="8.81640625" defaultRowHeight="15.5" x14ac:dyDescent="0.35"/>
  <cols>
    <col min="1" max="1" width="6" style="37" customWidth="1"/>
    <col min="2" max="2" width="13.81640625" style="37" bestFit="1" customWidth="1"/>
    <col min="3" max="3" width="19.54296875" style="38" customWidth="1"/>
    <col min="4" max="4" width="32.26953125" style="39" customWidth="1"/>
    <col min="5" max="5" width="37.26953125" style="39" customWidth="1"/>
    <col min="6" max="6" width="94.1796875" style="40" customWidth="1"/>
    <col min="7" max="7" width="32" style="38" customWidth="1"/>
    <col min="8" max="8" width="39.26953125" style="37" customWidth="1"/>
    <col min="9" max="9" width="49.54296875" style="41" customWidth="1"/>
    <col min="10" max="10" width="63.54296875" style="37" customWidth="1"/>
    <col min="11" max="11" width="14" style="37" hidden="1" customWidth="1"/>
    <col min="12" max="12" width="8.81640625" style="37" hidden="1" customWidth="1"/>
    <col min="13" max="13" width="12.453125" style="37" hidden="1" customWidth="1"/>
    <col min="14" max="14" width="12" style="37" hidden="1" customWidth="1"/>
    <col min="15" max="15" width="11.1796875" style="37" hidden="1" customWidth="1"/>
    <col min="16" max="16" width="11.54296875" style="37" hidden="1" customWidth="1"/>
    <col min="17" max="17" width="11.453125" style="37" hidden="1" customWidth="1"/>
    <col min="18" max="18" width="15.453125" style="37" hidden="1" customWidth="1"/>
    <col min="19" max="20" width="10.1796875" style="37" hidden="1" customWidth="1"/>
    <col min="21" max="21" width="37.54296875" style="37" hidden="1" customWidth="1"/>
    <col min="22" max="22" width="51.81640625" style="37" hidden="1" customWidth="1"/>
    <col min="23" max="23" width="47.7265625" style="37" hidden="1" customWidth="1"/>
    <col min="24" max="24" width="42.453125" style="37" hidden="1" customWidth="1"/>
    <col min="25" max="25" width="20.453125" style="37" hidden="1" customWidth="1"/>
    <col min="26" max="26" width="20.453125" style="37" customWidth="1"/>
    <col min="27" max="27" width="24.1796875" style="42" customWidth="1"/>
    <col min="28" max="16384" width="8.81640625" style="37"/>
  </cols>
  <sheetData>
    <row r="1" spans="1:27" ht="15.65" x14ac:dyDescent="0.6">
      <c r="O1" s="37" t="s">
        <v>28</v>
      </c>
    </row>
    <row r="2" spans="1:27" s="38" customFormat="1" ht="15.65" x14ac:dyDescent="0.6">
      <c r="F2" s="43"/>
      <c r="K2" s="38">
        <v>2</v>
      </c>
      <c r="L2" s="38">
        <v>2</v>
      </c>
      <c r="M2" s="38">
        <v>3</v>
      </c>
      <c r="N2" s="38">
        <v>3</v>
      </c>
      <c r="O2" s="38">
        <f>SUM(K2:N2)</f>
        <v>10</v>
      </c>
      <c r="P2" s="38">
        <v>4</v>
      </c>
      <c r="Q2" s="38">
        <v>3</v>
      </c>
      <c r="R2" s="38">
        <v>3</v>
      </c>
      <c r="S2" s="38">
        <f>SUM(P2:R2)</f>
        <v>10</v>
      </c>
      <c r="AA2" s="43"/>
    </row>
    <row r="3" spans="1:27" ht="15.9" thickBot="1" x14ac:dyDescent="0.65">
      <c r="B3" s="99" t="s">
        <v>39</v>
      </c>
      <c r="C3" s="99"/>
      <c r="D3" s="99"/>
      <c r="E3" s="99"/>
      <c r="F3" s="99"/>
      <c r="G3" s="99"/>
      <c r="H3" s="99"/>
      <c r="I3" s="99"/>
      <c r="J3" s="100"/>
      <c r="K3" s="95" t="s">
        <v>40</v>
      </c>
      <c r="L3" s="95"/>
      <c r="M3" s="95"/>
      <c r="N3" s="95"/>
      <c r="O3" s="95"/>
      <c r="P3" s="95"/>
      <c r="Q3" s="95"/>
      <c r="R3" s="95"/>
      <c r="S3" s="95"/>
      <c r="T3" s="95"/>
      <c r="U3" s="95"/>
      <c r="V3" s="95"/>
      <c r="W3" s="95"/>
      <c r="X3" s="95"/>
      <c r="Y3" s="95"/>
      <c r="Z3" s="95"/>
      <c r="AA3" s="95"/>
    </row>
    <row r="4" spans="1:27" s="44" customFormat="1" ht="109" thickBot="1" x14ac:dyDescent="0.4">
      <c r="B4" s="45" t="s">
        <v>839</v>
      </c>
      <c r="C4" s="46" t="s">
        <v>16</v>
      </c>
      <c r="D4" s="47" t="s">
        <v>17</v>
      </c>
      <c r="E4" s="47" t="s">
        <v>89</v>
      </c>
      <c r="F4" s="47" t="s">
        <v>108</v>
      </c>
      <c r="G4" s="47" t="s">
        <v>109</v>
      </c>
      <c r="H4" s="47" t="s">
        <v>18</v>
      </c>
      <c r="I4" s="47" t="s">
        <v>184</v>
      </c>
      <c r="J4" s="47" t="s">
        <v>20</v>
      </c>
      <c r="K4" s="47" t="s">
        <v>750</v>
      </c>
      <c r="L4" s="47" t="s">
        <v>772</v>
      </c>
      <c r="M4" s="47" t="s">
        <v>751</v>
      </c>
      <c r="N4" s="47" t="s">
        <v>752</v>
      </c>
      <c r="O4" s="47" t="s">
        <v>756</v>
      </c>
      <c r="P4" s="47" t="s">
        <v>753</v>
      </c>
      <c r="Q4" s="47" t="s">
        <v>754</v>
      </c>
      <c r="R4" s="47" t="s">
        <v>755</v>
      </c>
      <c r="S4" s="47" t="s">
        <v>757</v>
      </c>
      <c r="T4" s="47" t="s">
        <v>758</v>
      </c>
      <c r="U4" s="47" t="s">
        <v>185</v>
      </c>
      <c r="V4" s="47" t="s">
        <v>769</v>
      </c>
      <c r="W4" s="47" t="s">
        <v>186</v>
      </c>
      <c r="X4" s="47" t="s">
        <v>187</v>
      </c>
      <c r="Y4" s="47" t="s">
        <v>759</v>
      </c>
      <c r="Z4" s="47" t="s">
        <v>30</v>
      </c>
      <c r="AA4" s="47" t="s">
        <v>38</v>
      </c>
    </row>
    <row r="5" spans="1:27" s="50" customFormat="1" ht="170.5" x14ac:dyDescent="0.35">
      <c r="A5" s="49">
        <f>A4+1</f>
        <v>1</v>
      </c>
      <c r="B5" s="52" t="s">
        <v>840</v>
      </c>
      <c r="C5" s="53" t="s">
        <v>96</v>
      </c>
      <c r="D5" s="54" t="s">
        <v>97</v>
      </c>
      <c r="E5" s="54" t="s">
        <v>117</v>
      </c>
      <c r="F5" s="55" t="s">
        <v>341</v>
      </c>
      <c r="G5" s="56" t="s">
        <v>342</v>
      </c>
      <c r="H5" s="79" t="s">
        <v>99</v>
      </c>
      <c r="I5" s="58" t="s">
        <v>190</v>
      </c>
      <c r="J5" s="56" t="s">
        <v>611</v>
      </c>
      <c r="K5" s="57">
        <v>3</v>
      </c>
      <c r="L5" s="57">
        <v>3</v>
      </c>
      <c r="M5" s="57">
        <v>3</v>
      </c>
      <c r="N5" s="57">
        <v>2</v>
      </c>
      <c r="O5" s="59">
        <f t="shared" ref="O5:O36" si="0">((K5*$K$2)+(L5*$L$2)+(M5*$M$2)+(N5*$N$2))/$O$2</f>
        <v>2.7</v>
      </c>
      <c r="P5" s="57">
        <v>2</v>
      </c>
      <c r="Q5" s="57">
        <v>1</v>
      </c>
      <c r="R5" s="57">
        <v>2</v>
      </c>
      <c r="S5" s="59">
        <f t="shared" ref="S5:S36" si="1">((P5*$P$2)+(Q5*$Q$2)+(R5*$R$2))/$S$2</f>
        <v>1.7</v>
      </c>
      <c r="T5" s="59">
        <f t="shared" ref="T5:T36" si="2">O5*S5</f>
        <v>4.59</v>
      </c>
      <c r="U5" s="60" t="s">
        <v>270</v>
      </c>
      <c r="V5" s="56" t="s">
        <v>343</v>
      </c>
      <c r="W5" s="55" t="s">
        <v>773</v>
      </c>
      <c r="X5" s="56"/>
      <c r="Y5" s="59">
        <v>1</v>
      </c>
      <c r="Z5" s="59">
        <f t="shared" ref="Z5:Z36" si="3">IF(T5-Y5&gt;1,T5-Y5,1)</f>
        <v>3.59</v>
      </c>
      <c r="AA5" s="59" t="str">
        <f t="shared" ref="AA5:AA36" si="4">IF(Z5="","",IF(Z5&gt;8,"A",IF(Z5&gt;6,"M/A",IF(Z5&gt;5,"M",IF(Z5&gt;3,"M/B",IF(Z5&gt;1,"B","R"))))))</f>
        <v>M/B</v>
      </c>
    </row>
    <row r="6" spans="1:27" ht="77.5" x14ac:dyDescent="0.35">
      <c r="A6" s="49">
        <f t="shared" ref="A6:A69" si="5">A5+1</f>
        <v>2</v>
      </c>
      <c r="B6" s="52" t="s">
        <v>848</v>
      </c>
      <c r="C6" s="78" t="s">
        <v>154</v>
      </c>
      <c r="D6" s="76" t="s">
        <v>155</v>
      </c>
      <c r="E6" s="62" t="s">
        <v>111</v>
      </c>
      <c r="F6" s="63" t="s">
        <v>259</v>
      </c>
      <c r="G6" s="68" t="s">
        <v>260</v>
      </c>
      <c r="H6" s="65" t="s">
        <v>261</v>
      </c>
      <c r="I6" s="56" t="s">
        <v>619</v>
      </c>
      <c r="J6" s="62" t="s">
        <v>621</v>
      </c>
      <c r="K6" s="65">
        <v>3</v>
      </c>
      <c r="L6" s="65">
        <v>3</v>
      </c>
      <c r="M6" s="65">
        <v>3</v>
      </c>
      <c r="N6" s="65">
        <v>2</v>
      </c>
      <c r="O6" s="66">
        <f t="shared" si="0"/>
        <v>2.7</v>
      </c>
      <c r="P6" s="65">
        <v>2</v>
      </c>
      <c r="Q6" s="65">
        <v>1</v>
      </c>
      <c r="R6" s="65">
        <v>2</v>
      </c>
      <c r="S6" s="66">
        <f t="shared" si="1"/>
        <v>1.7</v>
      </c>
      <c r="T6" s="66">
        <f t="shared" si="2"/>
        <v>4.59</v>
      </c>
      <c r="U6" s="69" t="s">
        <v>270</v>
      </c>
      <c r="V6" s="69" t="s">
        <v>742</v>
      </c>
      <c r="W6" s="69" t="s">
        <v>743</v>
      </c>
      <c r="X6" s="73"/>
      <c r="Y6" s="66">
        <v>1</v>
      </c>
      <c r="Z6" s="59">
        <f t="shared" si="3"/>
        <v>3.59</v>
      </c>
      <c r="AA6" s="59" t="str">
        <f t="shared" si="4"/>
        <v>M/B</v>
      </c>
    </row>
    <row r="7" spans="1:27" s="50" customFormat="1" ht="77.5" x14ac:dyDescent="0.35">
      <c r="A7" s="49">
        <f t="shared" si="5"/>
        <v>3</v>
      </c>
      <c r="B7" s="52" t="s">
        <v>861</v>
      </c>
      <c r="C7" s="78" t="s">
        <v>14</v>
      </c>
      <c r="D7" s="62" t="s">
        <v>240</v>
      </c>
      <c r="E7" s="62" t="s">
        <v>695</v>
      </c>
      <c r="F7" s="63" t="s">
        <v>694</v>
      </c>
      <c r="G7" s="63" t="s">
        <v>696</v>
      </c>
      <c r="H7" s="65" t="s">
        <v>697</v>
      </c>
      <c r="I7" s="56" t="s">
        <v>640</v>
      </c>
      <c r="J7" s="62" t="s">
        <v>698</v>
      </c>
      <c r="K7" s="65">
        <v>2</v>
      </c>
      <c r="L7" s="65">
        <v>3</v>
      </c>
      <c r="M7" s="65">
        <v>1</v>
      </c>
      <c r="N7" s="65">
        <v>3</v>
      </c>
      <c r="O7" s="66">
        <f t="shared" si="0"/>
        <v>2.2000000000000002</v>
      </c>
      <c r="P7" s="65">
        <v>3</v>
      </c>
      <c r="Q7" s="65">
        <v>1</v>
      </c>
      <c r="R7" s="65">
        <v>3</v>
      </c>
      <c r="S7" s="66">
        <f t="shared" si="1"/>
        <v>2.4</v>
      </c>
      <c r="T7" s="66">
        <f t="shared" si="2"/>
        <v>5.28</v>
      </c>
      <c r="U7" s="69" t="s">
        <v>484</v>
      </c>
      <c r="V7" s="69" t="s">
        <v>504</v>
      </c>
      <c r="W7" s="69" t="s">
        <v>699</v>
      </c>
      <c r="X7" s="69"/>
      <c r="Y7" s="66">
        <v>2</v>
      </c>
      <c r="Z7" s="59">
        <f t="shared" si="3"/>
        <v>3.2800000000000002</v>
      </c>
      <c r="AA7" s="59" t="str">
        <f t="shared" si="4"/>
        <v>M/B</v>
      </c>
    </row>
    <row r="8" spans="1:27" s="50" customFormat="1" ht="139.5" x14ac:dyDescent="0.35">
      <c r="A8" s="49">
        <f t="shared" si="5"/>
        <v>4</v>
      </c>
      <c r="B8" s="52" t="s">
        <v>841</v>
      </c>
      <c r="C8" s="78" t="s">
        <v>255</v>
      </c>
      <c r="D8" s="62" t="s">
        <v>256</v>
      </c>
      <c r="E8" s="62" t="s">
        <v>735</v>
      </c>
      <c r="F8" s="63" t="s">
        <v>730</v>
      </c>
      <c r="G8" s="63" t="s">
        <v>821</v>
      </c>
      <c r="H8" s="82" t="s">
        <v>731</v>
      </c>
      <c r="I8" s="56" t="s">
        <v>190</v>
      </c>
      <c r="J8" s="62" t="s">
        <v>732</v>
      </c>
      <c r="K8" s="65">
        <v>1</v>
      </c>
      <c r="L8" s="65">
        <v>3</v>
      </c>
      <c r="M8" s="65">
        <v>2</v>
      </c>
      <c r="N8" s="65">
        <v>2</v>
      </c>
      <c r="O8" s="66">
        <f t="shared" si="0"/>
        <v>2</v>
      </c>
      <c r="P8" s="65">
        <v>2</v>
      </c>
      <c r="Q8" s="65">
        <v>1</v>
      </c>
      <c r="R8" s="65">
        <v>3</v>
      </c>
      <c r="S8" s="66">
        <f t="shared" si="1"/>
        <v>2</v>
      </c>
      <c r="T8" s="66">
        <f t="shared" si="2"/>
        <v>4</v>
      </c>
      <c r="U8" s="69" t="s">
        <v>270</v>
      </c>
      <c r="V8" s="76" t="s">
        <v>632</v>
      </c>
      <c r="W8" s="62" t="s">
        <v>733</v>
      </c>
      <c r="X8" s="62" t="s">
        <v>734</v>
      </c>
      <c r="Y8" s="66">
        <v>1</v>
      </c>
      <c r="Z8" s="59">
        <f t="shared" si="3"/>
        <v>3</v>
      </c>
      <c r="AA8" s="59" t="str">
        <f t="shared" si="4"/>
        <v>B</v>
      </c>
    </row>
    <row r="9" spans="1:27" s="50" customFormat="1" ht="139.5" x14ac:dyDescent="0.35">
      <c r="A9" s="49">
        <f t="shared" si="5"/>
        <v>5</v>
      </c>
      <c r="B9" s="52" t="s">
        <v>861</v>
      </c>
      <c r="C9" s="83" t="s">
        <v>112</v>
      </c>
      <c r="D9" s="76" t="s">
        <v>141</v>
      </c>
      <c r="E9" s="76" t="s">
        <v>241</v>
      </c>
      <c r="F9" s="63" t="s">
        <v>817</v>
      </c>
      <c r="G9" s="63" t="s">
        <v>700</v>
      </c>
      <c r="H9" s="65" t="s">
        <v>701</v>
      </c>
      <c r="I9" s="56" t="s">
        <v>190</v>
      </c>
      <c r="J9" s="62" t="s">
        <v>702</v>
      </c>
      <c r="K9" s="65">
        <v>2</v>
      </c>
      <c r="L9" s="65">
        <v>3</v>
      </c>
      <c r="M9" s="65">
        <v>2</v>
      </c>
      <c r="N9" s="65">
        <v>2</v>
      </c>
      <c r="O9" s="66">
        <f t="shared" si="0"/>
        <v>2.2000000000000002</v>
      </c>
      <c r="P9" s="65">
        <v>2</v>
      </c>
      <c r="Q9" s="65">
        <v>1</v>
      </c>
      <c r="R9" s="65">
        <v>2</v>
      </c>
      <c r="S9" s="66">
        <f t="shared" si="1"/>
        <v>1.7</v>
      </c>
      <c r="T9" s="66">
        <f t="shared" si="2"/>
        <v>3.74</v>
      </c>
      <c r="U9" s="69" t="s">
        <v>484</v>
      </c>
      <c r="V9" s="69" t="s">
        <v>703</v>
      </c>
      <c r="W9" s="62" t="s">
        <v>704</v>
      </c>
      <c r="X9" s="62"/>
      <c r="Y9" s="66">
        <v>1</v>
      </c>
      <c r="Z9" s="59">
        <f t="shared" si="3"/>
        <v>2.74</v>
      </c>
      <c r="AA9" s="59" t="str">
        <f t="shared" si="4"/>
        <v>B</v>
      </c>
    </row>
    <row r="10" spans="1:27" s="50" customFormat="1" ht="77.5" x14ac:dyDescent="0.35">
      <c r="A10" s="49">
        <f t="shared" si="5"/>
        <v>6</v>
      </c>
      <c r="B10" s="49" t="s">
        <v>860</v>
      </c>
      <c r="C10" s="78" t="s">
        <v>142</v>
      </c>
      <c r="D10" s="62" t="s">
        <v>143</v>
      </c>
      <c r="E10" s="62" t="s">
        <v>244</v>
      </c>
      <c r="F10" s="63" t="s">
        <v>245</v>
      </c>
      <c r="G10" s="68" t="s">
        <v>230</v>
      </c>
      <c r="H10" s="77" t="s">
        <v>246</v>
      </c>
      <c r="I10" s="56" t="s">
        <v>619</v>
      </c>
      <c r="J10" s="62" t="s">
        <v>707</v>
      </c>
      <c r="K10" s="65">
        <v>2</v>
      </c>
      <c r="L10" s="65">
        <v>3</v>
      </c>
      <c r="M10" s="65">
        <v>3</v>
      </c>
      <c r="N10" s="65">
        <v>2</v>
      </c>
      <c r="O10" s="66">
        <f t="shared" si="0"/>
        <v>2.5</v>
      </c>
      <c r="P10" s="65">
        <v>2</v>
      </c>
      <c r="Q10" s="65">
        <v>1</v>
      </c>
      <c r="R10" s="65">
        <v>1</v>
      </c>
      <c r="S10" s="66">
        <f t="shared" si="1"/>
        <v>1.4</v>
      </c>
      <c r="T10" s="66">
        <f t="shared" si="2"/>
        <v>3.5</v>
      </c>
      <c r="U10" s="69" t="s">
        <v>484</v>
      </c>
      <c r="V10" s="69" t="s">
        <v>504</v>
      </c>
      <c r="W10" s="62" t="s">
        <v>310</v>
      </c>
      <c r="X10" s="62"/>
      <c r="Y10" s="66">
        <v>1</v>
      </c>
      <c r="Z10" s="59">
        <f t="shared" si="3"/>
        <v>2.5</v>
      </c>
      <c r="AA10" s="59" t="str">
        <f t="shared" si="4"/>
        <v>B</v>
      </c>
    </row>
    <row r="11" spans="1:27" s="50" customFormat="1" ht="77.5" x14ac:dyDescent="0.35">
      <c r="A11" s="49">
        <f t="shared" si="5"/>
        <v>7</v>
      </c>
      <c r="B11" s="52" t="s">
        <v>843</v>
      </c>
      <c r="C11" s="78" t="s">
        <v>255</v>
      </c>
      <c r="D11" s="63" t="s">
        <v>92</v>
      </c>
      <c r="E11" s="63" t="s">
        <v>257</v>
      </c>
      <c r="F11" s="63" t="s">
        <v>728</v>
      </c>
      <c r="G11" s="63" t="s">
        <v>150</v>
      </c>
      <c r="H11" s="82" t="s">
        <v>258</v>
      </c>
      <c r="I11" s="56" t="s">
        <v>619</v>
      </c>
      <c r="J11" s="62" t="s">
        <v>729</v>
      </c>
      <c r="K11" s="65">
        <v>2</v>
      </c>
      <c r="L11" s="65">
        <v>3</v>
      </c>
      <c r="M11" s="65">
        <v>3</v>
      </c>
      <c r="N11" s="65">
        <v>2</v>
      </c>
      <c r="O11" s="66">
        <f t="shared" si="0"/>
        <v>2.5</v>
      </c>
      <c r="P11" s="65">
        <v>2</v>
      </c>
      <c r="Q11" s="65">
        <v>1</v>
      </c>
      <c r="R11" s="65">
        <v>1</v>
      </c>
      <c r="S11" s="66">
        <f t="shared" si="1"/>
        <v>1.4</v>
      </c>
      <c r="T11" s="66">
        <f t="shared" si="2"/>
        <v>3.5</v>
      </c>
      <c r="U11" s="69" t="s">
        <v>484</v>
      </c>
      <c r="V11" s="69" t="s">
        <v>504</v>
      </c>
      <c r="W11" s="76" t="s">
        <v>268</v>
      </c>
      <c r="X11" s="62"/>
      <c r="Y11" s="66">
        <v>1</v>
      </c>
      <c r="Z11" s="59">
        <f t="shared" si="3"/>
        <v>2.5</v>
      </c>
      <c r="AA11" s="59" t="str">
        <f t="shared" si="4"/>
        <v>B</v>
      </c>
    </row>
    <row r="12" spans="1:27" s="42" customFormat="1" ht="155" x14ac:dyDescent="0.35">
      <c r="A12" s="49">
        <f t="shared" si="5"/>
        <v>8</v>
      </c>
      <c r="B12" s="52" t="s">
        <v>843</v>
      </c>
      <c r="C12" s="61" t="s">
        <v>153</v>
      </c>
      <c r="D12" s="62" t="s">
        <v>11</v>
      </c>
      <c r="E12" s="62" t="s">
        <v>198</v>
      </c>
      <c r="F12" s="63" t="s">
        <v>529</v>
      </c>
      <c r="G12" s="63" t="s">
        <v>530</v>
      </c>
      <c r="H12" s="65" t="s">
        <v>531</v>
      </c>
      <c r="I12" s="56" t="s">
        <v>534</v>
      </c>
      <c r="J12" s="64" t="s">
        <v>535</v>
      </c>
      <c r="K12" s="65">
        <v>3</v>
      </c>
      <c r="L12" s="65">
        <v>3</v>
      </c>
      <c r="M12" s="65">
        <v>2</v>
      </c>
      <c r="N12" s="65">
        <v>3</v>
      </c>
      <c r="O12" s="66">
        <f t="shared" si="0"/>
        <v>2.7</v>
      </c>
      <c r="P12" s="65">
        <v>3</v>
      </c>
      <c r="Q12" s="65">
        <v>1</v>
      </c>
      <c r="R12" s="65">
        <v>3</v>
      </c>
      <c r="S12" s="66">
        <f t="shared" si="1"/>
        <v>2.4</v>
      </c>
      <c r="T12" s="66">
        <f t="shared" si="2"/>
        <v>6.48</v>
      </c>
      <c r="U12" s="69" t="s">
        <v>931</v>
      </c>
      <c r="V12" s="69" t="s">
        <v>504</v>
      </c>
      <c r="W12" s="69" t="s">
        <v>532</v>
      </c>
      <c r="X12" s="73"/>
      <c r="Y12" s="66">
        <v>4</v>
      </c>
      <c r="Z12" s="59">
        <f t="shared" si="3"/>
        <v>2.4800000000000004</v>
      </c>
      <c r="AA12" s="59" t="str">
        <f t="shared" si="4"/>
        <v>B</v>
      </c>
    </row>
    <row r="13" spans="1:27" s="42" customFormat="1" ht="155" x14ac:dyDescent="0.35">
      <c r="A13" s="49">
        <f t="shared" si="5"/>
        <v>9</v>
      </c>
      <c r="B13" s="52" t="s">
        <v>861</v>
      </c>
      <c r="C13" s="61" t="s">
        <v>14</v>
      </c>
      <c r="D13" s="62" t="s">
        <v>147</v>
      </c>
      <c r="E13" s="62" t="s">
        <v>94</v>
      </c>
      <c r="F13" s="63" t="s">
        <v>649</v>
      </c>
      <c r="G13" s="63" t="s">
        <v>217</v>
      </c>
      <c r="H13" s="65" t="s">
        <v>157</v>
      </c>
      <c r="I13" s="56" t="s">
        <v>534</v>
      </c>
      <c r="J13" s="69" t="s">
        <v>692</v>
      </c>
      <c r="K13" s="65">
        <v>1</v>
      </c>
      <c r="L13" s="65">
        <v>3</v>
      </c>
      <c r="M13" s="65">
        <v>3</v>
      </c>
      <c r="N13" s="65">
        <v>3</v>
      </c>
      <c r="O13" s="66">
        <f t="shared" si="0"/>
        <v>2.6</v>
      </c>
      <c r="P13" s="65">
        <v>3</v>
      </c>
      <c r="Q13" s="65">
        <v>1</v>
      </c>
      <c r="R13" s="65">
        <v>3</v>
      </c>
      <c r="S13" s="66">
        <f t="shared" si="1"/>
        <v>2.4</v>
      </c>
      <c r="T13" s="66">
        <f t="shared" si="2"/>
        <v>6.24</v>
      </c>
      <c r="U13" s="69" t="s">
        <v>484</v>
      </c>
      <c r="V13" s="69" t="s">
        <v>650</v>
      </c>
      <c r="W13" s="69" t="s">
        <v>651</v>
      </c>
      <c r="X13" s="69" t="s">
        <v>827</v>
      </c>
      <c r="Y13" s="66">
        <v>4</v>
      </c>
      <c r="Z13" s="59">
        <f t="shared" si="3"/>
        <v>2.2400000000000002</v>
      </c>
      <c r="AA13" s="59" t="str">
        <f t="shared" si="4"/>
        <v>B</v>
      </c>
    </row>
    <row r="14" spans="1:27" s="42" customFormat="1" ht="93" x14ac:dyDescent="0.35">
      <c r="A14" s="49">
        <f t="shared" si="5"/>
        <v>10</v>
      </c>
      <c r="B14" s="52" t="s">
        <v>861</v>
      </c>
      <c r="C14" s="61" t="s">
        <v>112</v>
      </c>
      <c r="D14" s="90" t="s">
        <v>145</v>
      </c>
      <c r="E14" s="81" t="s">
        <v>212</v>
      </c>
      <c r="F14" s="63" t="s">
        <v>643</v>
      </c>
      <c r="G14" s="55" t="s">
        <v>638</v>
      </c>
      <c r="H14" s="57" t="s">
        <v>639</v>
      </c>
      <c r="I14" s="56" t="s">
        <v>640</v>
      </c>
      <c r="J14" s="62" t="s">
        <v>641</v>
      </c>
      <c r="K14" s="65">
        <v>2</v>
      </c>
      <c r="L14" s="65">
        <v>3</v>
      </c>
      <c r="M14" s="65">
        <v>1</v>
      </c>
      <c r="N14" s="65">
        <v>2</v>
      </c>
      <c r="O14" s="66">
        <f t="shared" si="0"/>
        <v>1.9</v>
      </c>
      <c r="P14" s="65">
        <v>2</v>
      </c>
      <c r="Q14" s="65">
        <v>1</v>
      </c>
      <c r="R14" s="65">
        <v>2</v>
      </c>
      <c r="S14" s="66">
        <f t="shared" si="1"/>
        <v>1.7</v>
      </c>
      <c r="T14" s="66">
        <f t="shared" si="2"/>
        <v>3.23</v>
      </c>
      <c r="U14" s="69" t="s">
        <v>484</v>
      </c>
      <c r="V14" s="69"/>
      <c r="W14" s="69" t="s">
        <v>642</v>
      </c>
      <c r="X14" s="69"/>
      <c r="Y14" s="66">
        <v>1</v>
      </c>
      <c r="Z14" s="59">
        <f t="shared" si="3"/>
        <v>2.23</v>
      </c>
      <c r="AA14" s="59" t="str">
        <f t="shared" si="4"/>
        <v>B</v>
      </c>
    </row>
    <row r="15" spans="1:27" s="42" customFormat="1" ht="139.5" x14ac:dyDescent="0.35">
      <c r="A15" s="49">
        <f t="shared" si="5"/>
        <v>11</v>
      </c>
      <c r="B15" s="52" t="s">
        <v>844</v>
      </c>
      <c r="C15" s="78" t="s">
        <v>1</v>
      </c>
      <c r="D15" s="62" t="s">
        <v>35</v>
      </c>
      <c r="E15" s="62" t="s">
        <v>522</v>
      </c>
      <c r="F15" s="63" t="s">
        <v>808</v>
      </c>
      <c r="G15" s="63" t="s">
        <v>806</v>
      </c>
      <c r="H15" s="65" t="s">
        <v>523</v>
      </c>
      <c r="I15" s="56" t="s">
        <v>190</v>
      </c>
      <c r="J15" s="80" t="s">
        <v>524</v>
      </c>
      <c r="K15" s="65">
        <v>3</v>
      </c>
      <c r="L15" s="65">
        <v>3</v>
      </c>
      <c r="M15" s="65">
        <v>3</v>
      </c>
      <c r="N15" s="65">
        <v>1</v>
      </c>
      <c r="O15" s="66">
        <f t="shared" si="0"/>
        <v>2.4</v>
      </c>
      <c r="P15" s="65">
        <v>1</v>
      </c>
      <c r="Q15" s="65">
        <v>1</v>
      </c>
      <c r="R15" s="65">
        <v>2</v>
      </c>
      <c r="S15" s="66">
        <f t="shared" si="1"/>
        <v>1.3</v>
      </c>
      <c r="T15" s="66">
        <f t="shared" si="2"/>
        <v>3.12</v>
      </c>
      <c r="U15" s="69" t="s">
        <v>367</v>
      </c>
      <c r="V15" s="69" t="s">
        <v>525</v>
      </c>
      <c r="W15" s="62"/>
      <c r="X15" s="73"/>
      <c r="Y15" s="66">
        <v>1</v>
      </c>
      <c r="Z15" s="59">
        <f t="shared" si="3"/>
        <v>2.12</v>
      </c>
      <c r="AA15" s="59" t="str">
        <f t="shared" si="4"/>
        <v>B</v>
      </c>
    </row>
    <row r="16" spans="1:27" s="42" customFormat="1" ht="77.5" x14ac:dyDescent="0.35">
      <c r="A16" s="49">
        <f t="shared" si="5"/>
        <v>12</v>
      </c>
      <c r="B16" s="49" t="s">
        <v>860</v>
      </c>
      <c r="C16" s="78" t="s">
        <v>142</v>
      </c>
      <c r="D16" s="62" t="s">
        <v>201</v>
      </c>
      <c r="E16" s="62" t="s">
        <v>202</v>
      </c>
      <c r="F16" s="63" t="s">
        <v>203</v>
      </c>
      <c r="G16" s="63" t="s">
        <v>553</v>
      </c>
      <c r="H16" s="77" t="s">
        <v>204</v>
      </c>
      <c r="I16" s="56" t="s">
        <v>619</v>
      </c>
      <c r="J16" s="62" t="s">
        <v>729</v>
      </c>
      <c r="K16" s="65">
        <v>2</v>
      </c>
      <c r="L16" s="65">
        <v>3</v>
      </c>
      <c r="M16" s="65">
        <v>2</v>
      </c>
      <c r="N16" s="65">
        <v>2</v>
      </c>
      <c r="O16" s="66">
        <f t="shared" si="0"/>
        <v>2.2000000000000002</v>
      </c>
      <c r="P16" s="65">
        <v>2</v>
      </c>
      <c r="Q16" s="65">
        <v>1</v>
      </c>
      <c r="R16" s="65">
        <v>1</v>
      </c>
      <c r="S16" s="66">
        <f t="shared" si="1"/>
        <v>1.4</v>
      </c>
      <c r="T16" s="66">
        <f t="shared" si="2"/>
        <v>3.08</v>
      </c>
      <c r="U16" s="69" t="s">
        <v>484</v>
      </c>
      <c r="V16" s="69" t="s">
        <v>504</v>
      </c>
      <c r="W16" s="62" t="s">
        <v>709</v>
      </c>
      <c r="X16" s="62" t="s">
        <v>266</v>
      </c>
      <c r="Y16" s="66">
        <v>1</v>
      </c>
      <c r="Z16" s="59">
        <f t="shared" si="3"/>
        <v>2.08</v>
      </c>
      <c r="AA16" s="59" t="str">
        <f t="shared" si="4"/>
        <v>B</v>
      </c>
    </row>
    <row r="17" spans="1:27" s="50" customFormat="1" ht="77.5" x14ac:dyDescent="0.35">
      <c r="A17" s="49">
        <f t="shared" si="5"/>
        <v>13</v>
      </c>
      <c r="B17" s="49" t="s">
        <v>860</v>
      </c>
      <c r="C17" s="78" t="s">
        <v>142</v>
      </c>
      <c r="D17" s="62" t="s">
        <v>247</v>
      </c>
      <c r="E17" s="62" t="s">
        <v>248</v>
      </c>
      <c r="F17" s="63" t="s">
        <v>249</v>
      </c>
      <c r="G17" s="68" t="s">
        <v>242</v>
      </c>
      <c r="H17" s="77" t="s">
        <v>144</v>
      </c>
      <c r="I17" s="56" t="s">
        <v>619</v>
      </c>
      <c r="J17" s="62" t="s">
        <v>707</v>
      </c>
      <c r="K17" s="65">
        <v>2</v>
      </c>
      <c r="L17" s="65">
        <v>3</v>
      </c>
      <c r="M17" s="65">
        <v>2</v>
      </c>
      <c r="N17" s="65">
        <v>2</v>
      </c>
      <c r="O17" s="66">
        <f t="shared" si="0"/>
        <v>2.2000000000000002</v>
      </c>
      <c r="P17" s="65">
        <v>2</v>
      </c>
      <c r="Q17" s="65">
        <v>1</v>
      </c>
      <c r="R17" s="65">
        <v>1</v>
      </c>
      <c r="S17" s="66">
        <f t="shared" si="1"/>
        <v>1.4</v>
      </c>
      <c r="T17" s="66">
        <f t="shared" si="2"/>
        <v>3.08</v>
      </c>
      <c r="U17" s="69" t="s">
        <v>484</v>
      </c>
      <c r="V17" s="69" t="s">
        <v>504</v>
      </c>
      <c r="W17" s="62" t="s">
        <v>709</v>
      </c>
      <c r="X17" s="73"/>
      <c r="Y17" s="66">
        <v>1</v>
      </c>
      <c r="Z17" s="59">
        <f t="shared" si="3"/>
        <v>2.08</v>
      </c>
      <c r="AA17" s="59" t="str">
        <f t="shared" si="4"/>
        <v>B</v>
      </c>
    </row>
    <row r="18" spans="1:27" s="42" customFormat="1" ht="139.5" x14ac:dyDescent="0.35">
      <c r="A18" s="49">
        <f t="shared" si="5"/>
        <v>14</v>
      </c>
      <c r="B18" s="71" t="s">
        <v>840</v>
      </c>
      <c r="C18" s="61" t="s">
        <v>96</v>
      </c>
      <c r="D18" s="62" t="s">
        <v>97</v>
      </c>
      <c r="E18" s="62" t="s">
        <v>101</v>
      </c>
      <c r="F18" s="63" t="s">
        <v>851</v>
      </c>
      <c r="G18" s="64" t="s">
        <v>19</v>
      </c>
      <c r="H18" s="65" t="s">
        <v>99</v>
      </c>
      <c r="I18" s="58" t="s">
        <v>190</v>
      </c>
      <c r="J18" s="63" t="s">
        <v>331</v>
      </c>
      <c r="K18" s="65">
        <v>1</v>
      </c>
      <c r="L18" s="65">
        <v>3</v>
      </c>
      <c r="M18" s="65">
        <v>2</v>
      </c>
      <c r="N18" s="65">
        <v>1</v>
      </c>
      <c r="O18" s="66">
        <f t="shared" si="0"/>
        <v>1.7</v>
      </c>
      <c r="P18" s="65">
        <v>2</v>
      </c>
      <c r="Q18" s="65">
        <v>1</v>
      </c>
      <c r="R18" s="65">
        <v>2</v>
      </c>
      <c r="S18" s="66">
        <f t="shared" si="1"/>
        <v>1.7</v>
      </c>
      <c r="T18" s="66">
        <f t="shared" si="2"/>
        <v>2.8899999999999997</v>
      </c>
      <c r="U18" s="67" t="s">
        <v>270</v>
      </c>
      <c r="V18" s="67" t="s">
        <v>283</v>
      </c>
      <c r="W18" s="64" t="s">
        <v>332</v>
      </c>
      <c r="X18" s="69" t="s">
        <v>336</v>
      </c>
      <c r="Y18" s="66">
        <v>1</v>
      </c>
      <c r="Z18" s="59">
        <f t="shared" si="3"/>
        <v>1.8899999999999997</v>
      </c>
      <c r="AA18" s="59" t="str">
        <f t="shared" si="4"/>
        <v>B</v>
      </c>
    </row>
    <row r="19" spans="1:27" s="42" customFormat="1" ht="77.5" x14ac:dyDescent="0.35">
      <c r="A19" s="49">
        <f t="shared" si="5"/>
        <v>15</v>
      </c>
      <c r="B19" s="71" t="s">
        <v>861</v>
      </c>
      <c r="C19" s="61" t="s">
        <v>14</v>
      </c>
      <c r="D19" s="62" t="s">
        <v>36</v>
      </c>
      <c r="E19" s="62" t="s">
        <v>208</v>
      </c>
      <c r="F19" s="63" t="s">
        <v>311</v>
      </c>
      <c r="G19" s="74" t="s">
        <v>618</v>
      </c>
      <c r="H19" s="82" t="s">
        <v>209</v>
      </c>
      <c r="I19" s="56" t="s">
        <v>619</v>
      </c>
      <c r="J19" s="62" t="s">
        <v>621</v>
      </c>
      <c r="K19" s="65">
        <v>2</v>
      </c>
      <c r="L19" s="65">
        <v>3</v>
      </c>
      <c r="M19" s="65">
        <v>3</v>
      </c>
      <c r="N19" s="65">
        <v>1</v>
      </c>
      <c r="O19" s="66">
        <f t="shared" si="0"/>
        <v>2.2000000000000002</v>
      </c>
      <c r="P19" s="65">
        <v>1</v>
      </c>
      <c r="Q19" s="65">
        <v>1</v>
      </c>
      <c r="R19" s="65">
        <v>2</v>
      </c>
      <c r="S19" s="66">
        <f t="shared" si="1"/>
        <v>1.3</v>
      </c>
      <c r="T19" s="66">
        <f t="shared" si="2"/>
        <v>2.8600000000000003</v>
      </c>
      <c r="U19" s="69" t="s">
        <v>484</v>
      </c>
      <c r="V19" s="69" t="s">
        <v>633</v>
      </c>
      <c r="W19" s="62" t="s">
        <v>305</v>
      </c>
      <c r="X19" s="62" t="s">
        <v>628</v>
      </c>
      <c r="Y19" s="66">
        <v>1</v>
      </c>
      <c r="Z19" s="59">
        <f t="shared" si="3"/>
        <v>1.8600000000000003</v>
      </c>
      <c r="AA19" s="59" t="str">
        <f t="shared" si="4"/>
        <v>B</v>
      </c>
    </row>
    <row r="20" spans="1:27" s="42" customFormat="1" ht="155" x14ac:dyDescent="0.35">
      <c r="A20" s="49">
        <f t="shared" si="5"/>
        <v>16</v>
      </c>
      <c r="B20" s="71" t="s">
        <v>846</v>
      </c>
      <c r="C20" s="61" t="s">
        <v>10</v>
      </c>
      <c r="D20" s="62" t="s">
        <v>135</v>
      </c>
      <c r="E20" s="62" t="s">
        <v>134</v>
      </c>
      <c r="F20" s="63" t="s">
        <v>465</v>
      </c>
      <c r="G20" s="63" t="s">
        <v>466</v>
      </c>
      <c r="H20" s="77" t="s">
        <v>133</v>
      </c>
      <c r="I20" s="56" t="s">
        <v>190</v>
      </c>
      <c r="J20" s="62" t="s">
        <v>467</v>
      </c>
      <c r="K20" s="65">
        <v>2</v>
      </c>
      <c r="L20" s="65">
        <v>1</v>
      </c>
      <c r="M20" s="65">
        <v>1</v>
      </c>
      <c r="N20" s="65">
        <v>3</v>
      </c>
      <c r="O20" s="66">
        <f t="shared" si="0"/>
        <v>1.8</v>
      </c>
      <c r="P20" s="65">
        <v>3</v>
      </c>
      <c r="Q20" s="65">
        <v>1</v>
      </c>
      <c r="R20" s="65">
        <v>2</v>
      </c>
      <c r="S20" s="66">
        <f t="shared" si="1"/>
        <v>2.1</v>
      </c>
      <c r="T20" s="66">
        <f t="shared" si="2"/>
        <v>3.7800000000000002</v>
      </c>
      <c r="U20" s="69" t="s">
        <v>270</v>
      </c>
      <c r="V20" s="69" t="s">
        <v>907</v>
      </c>
      <c r="W20" s="69" t="s">
        <v>468</v>
      </c>
      <c r="X20" s="64" t="s">
        <v>809</v>
      </c>
      <c r="Y20" s="66">
        <v>2</v>
      </c>
      <c r="Z20" s="59">
        <f t="shared" si="3"/>
        <v>1.7800000000000002</v>
      </c>
      <c r="AA20" s="59" t="str">
        <f t="shared" si="4"/>
        <v>B</v>
      </c>
    </row>
    <row r="21" spans="1:27" s="42" customFormat="1" ht="139.5" x14ac:dyDescent="0.35">
      <c r="A21" s="49">
        <f t="shared" si="5"/>
        <v>17</v>
      </c>
      <c r="B21" s="71" t="s">
        <v>842</v>
      </c>
      <c r="C21" s="78" t="s">
        <v>128</v>
      </c>
      <c r="D21" s="62" t="s">
        <v>158</v>
      </c>
      <c r="E21" s="62" t="s">
        <v>159</v>
      </c>
      <c r="F21" s="63" t="s">
        <v>415</v>
      </c>
      <c r="G21" s="63" t="s">
        <v>416</v>
      </c>
      <c r="H21" s="65" t="s">
        <v>417</v>
      </c>
      <c r="I21" s="56" t="s">
        <v>190</v>
      </c>
      <c r="J21" s="63" t="s">
        <v>418</v>
      </c>
      <c r="K21" s="65">
        <v>3</v>
      </c>
      <c r="L21" s="65">
        <v>3</v>
      </c>
      <c r="M21" s="65">
        <v>2</v>
      </c>
      <c r="N21" s="65">
        <v>1</v>
      </c>
      <c r="O21" s="66">
        <f t="shared" si="0"/>
        <v>2.1</v>
      </c>
      <c r="P21" s="65">
        <v>1</v>
      </c>
      <c r="Q21" s="65">
        <v>1</v>
      </c>
      <c r="R21" s="65">
        <v>2</v>
      </c>
      <c r="S21" s="66">
        <f t="shared" si="1"/>
        <v>1.3</v>
      </c>
      <c r="T21" s="66">
        <f t="shared" si="2"/>
        <v>2.7300000000000004</v>
      </c>
      <c r="U21" s="69" t="s">
        <v>270</v>
      </c>
      <c r="V21" s="62" t="s">
        <v>419</v>
      </c>
      <c r="W21" s="69" t="s">
        <v>420</v>
      </c>
      <c r="X21" s="69" t="s">
        <v>414</v>
      </c>
      <c r="Y21" s="66">
        <v>1</v>
      </c>
      <c r="Z21" s="59">
        <f t="shared" si="3"/>
        <v>1.7300000000000004</v>
      </c>
      <c r="AA21" s="59" t="str">
        <f t="shared" si="4"/>
        <v>B</v>
      </c>
    </row>
    <row r="22" spans="1:27" s="42" customFormat="1" ht="139.5" x14ac:dyDescent="0.35">
      <c r="A22" s="49">
        <f t="shared" si="5"/>
        <v>18</v>
      </c>
      <c r="B22" s="51" t="s">
        <v>847</v>
      </c>
      <c r="C22" s="61" t="s">
        <v>568</v>
      </c>
      <c r="D22" s="81" t="s">
        <v>832</v>
      </c>
      <c r="E22" s="62" t="s">
        <v>833</v>
      </c>
      <c r="F22" s="63" t="s">
        <v>835</v>
      </c>
      <c r="G22" s="64" t="s">
        <v>834</v>
      </c>
      <c r="H22" s="65" t="s">
        <v>569</v>
      </c>
      <c r="I22" s="56" t="s">
        <v>190</v>
      </c>
      <c r="J22" s="62" t="s">
        <v>570</v>
      </c>
      <c r="K22" s="65">
        <v>3</v>
      </c>
      <c r="L22" s="65">
        <v>3</v>
      </c>
      <c r="M22" s="65">
        <v>2</v>
      </c>
      <c r="N22" s="65">
        <v>1</v>
      </c>
      <c r="O22" s="66">
        <f t="shared" si="0"/>
        <v>2.1</v>
      </c>
      <c r="P22" s="65">
        <v>1</v>
      </c>
      <c r="Q22" s="65">
        <v>1</v>
      </c>
      <c r="R22" s="65">
        <v>2</v>
      </c>
      <c r="S22" s="66">
        <f t="shared" si="1"/>
        <v>1.3</v>
      </c>
      <c r="T22" s="66">
        <f t="shared" si="2"/>
        <v>2.7300000000000004</v>
      </c>
      <c r="U22" s="69" t="s">
        <v>484</v>
      </c>
      <c r="V22" s="69" t="s">
        <v>571</v>
      </c>
      <c r="W22" s="69" t="s">
        <v>836</v>
      </c>
      <c r="X22" s="76"/>
      <c r="Y22" s="66">
        <v>1</v>
      </c>
      <c r="Z22" s="59">
        <f t="shared" si="3"/>
        <v>1.7300000000000004</v>
      </c>
      <c r="AA22" s="59" t="str">
        <f t="shared" si="4"/>
        <v>B</v>
      </c>
    </row>
    <row r="23" spans="1:27" ht="139.5" x14ac:dyDescent="0.35">
      <c r="A23" s="49">
        <f t="shared" si="5"/>
        <v>19</v>
      </c>
      <c r="B23" s="71" t="s">
        <v>840</v>
      </c>
      <c r="C23" s="61" t="s">
        <v>96</v>
      </c>
      <c r="D23" s="62" t="s">
        <v>97</v>
      </c>
      <c r="E23" s="62" t="s">
        <v>100</v>
      </c>
      <c r="F23" s="63" t="s">
        <v>285</v>
      </c>
      <c r="G23" s="64" t="s">
        <v>326</v>
      </c>
      <c r="H23" s="65" t="s">
        <v>99</v>
      </c>
      <c r="I23" s="91" t="s">
        <v>190</v>
      </c>
      <c r="J23" s="62" t="s">
        <v>327</v>
      </c>
      <c r="K23" s="65">
        <v>2</v>
      </c>
      <c r="L23" s="65">
        <v>3</v>
      </c>
      <c r="M23" s="65">
        <v>1</v>
      </c>
      <c r="N23" s="65">
        <v>1</v>
      </c>
      <c r="O23" s="66">
        <f t="shared" si="0"/>
        <v>1.6</v>
      </c>
      <c r="P23" s="65">
        <v>2</v>
      </c>
      <c r="Q23" s="65">
        <v>1</v>
      </c>
      <c r="R23" s="65">
        <v>2</v>
      </c>
      <c r="S23" s="66">
        <f t="shared" si="1"/>
        <v>1.7</v>
      </c>
      <c r="T23" s="66">
        <f t="shared" si="2"/>
        <v>2.72</v>
      </c>
      <c r="U23" s="67" t="s">
        <v>270</v>
      </c>
      <c r="V23" s="67" t="s">
        <v>281</v>
      </c>
      <c r="W23" s="64" t="s">
        <v>329</v>
      </c>
      <c r="X23" s="64" t="s">
        <v>328</v>
      </c>
      <c r="Y23" s="66">
        <v>1</v>
      </c>
      <c r="Z23" s="59">
        <f t="shared" si="3"/>
        <v>1.7200000000000002</v>
      </c>
      <c r="AA23" s="59" t="str">
        <f t="shared" si="4"/>
        <v>B</v>
      </c>
    </row>
    <row r="24" spans="1:27" ht="77.5" x14ac:dyDescent="0.35">
      <c r="A24" s="49">
        <f t="shared" si="5"/>
        <v>20</v>
      </c>
      <c r="B24" s="71" t="s">
        <v>861</v>
      </c>
      <c r="C24" s="61" t="s">
        <v>14</v>
      </c>
      <c r="D24" s="62" t="s">
        <v>36</v>
      </c>
      <c r="E24" s="81" t="s">
        <v>205</v>
      </c>
      <c r="F24" s="63" t="s">
        <v>617</v>
      </c>
      <c r="G24" s="74" t="s">
        <v>618</v>
      </c>
      <c r="H24" s="84" t="s">
        <v>620</v>
      </c>
      <c r="I24" s="64" t="s">
        <v>619</v>
      </c>
      <c r="J24" s="62" t="s">
        <v>621</v>
      </c>
      <c r="K24" s="65">
        <v>1</v>
      </c>
      <c r="L24" s="65">
        <v>3</v>
      </c>
      <c r="M24" s="65">
        <v>3</v>
      </c>
      <c r="N24" s="65">
        <v>1</v>
      </c>
      <c r="O24" s="66">
        <f t="shared" si="0"/>
        <v>2</v>
      </c>
      <c r="P24" s="65">
        <v>1</v>
      </c>
      <c r="Q24" s="65">
        <v>1</v>
      </c>
      <c r="R24" s="65">
        <v>2</v>
      </c>
      <c r="S24" s="66">
        <f t="shared" si="1"/>
        <v>1.3</v>
      </c>
      <c r="T24" s="66">
        <f t="shared" si="2"/>
        <v>2.6</v>
      </c>
      <c r="U24" s="69" t="s">
        <v>484</v>
      </c>
      <c r="V24" s="69" t="s">
        <v>622</v>
      </c>
      <c r="W24" s="69" t="s">
        <v>623</v>
      </c>
      <c r="X24" s="69" t="s">
        <v>627</v>
      </c>
      <c r="Y24" s="66">
        <v>1</v>
      </c>
      <c r="Z24" s="59">
        <f t="shared" si="3"/>
        <v>1.6</v>
      </c>
      <c r="AA24" s="59" t="str">
        <f t="shared" si="4"/>
        <v>B</v>
      </c>
    </row>
    <row r="25" spans="1:27" ht="77.5" x14ac:dyDescent="0.35">
      <c r="A25" s="49">
        <f t="shared" si="5"/>
        <v>21</v>
      </c>
      <c r="B25" s="71" t="s">
        <v>861</v>
      </c>
      <c r="C25" s="61" t="s">
        <v>14</v>
      </c>
      <c r="D25" s="62" t="s">
        <v>36</v>
      </c>
      <c r="E25" s="81" t="s">
        <v>93</v>
      </c>
      <c r="F25" s="63" t="s">
        <v>624</v>
      </c>
      <c r="G25" s="74" t="s">
        <v>618</v>
      </c>
      <c r="H25" s="82" t="s">
        <v>133</v>
      </c>
      <c r="I25" s="64" t="s">
        <v>619</v>
      </c>
      <c r="J25" s="62" t="s">
        <v>621</v>
      </c>
      <c r="K25" s="65">
        <v>1</v>
      </c>
      <c r="L25" s="65">
        <v>3</v>
      </c>
      <c r="M25" s="65">
        <v>3</v>
      </c>
      <c r="N25" s="65">
        <v>1</v>
      </c>
      <c r="O25" s="66">
        <f t="shared" si="0"/>
        <v>2</v>
      </c>
      <c r="P25" s="65">
        <v>1</v>
      </c>
      <c r="Q25" s="65">
        <v>1</v>
      </c>
      <c r="R25" s="65">
        <v>2</v>
      </c>
      <c r="S25" s="66">
        <f t="shared" si="1"/>
        <v>1.3</v>
      </c>
      <c r="T25" s="66">
        <f t="shared" si="2"/>
        <v>2.6</v>
      </c>
      <c r="U25" s="69" t="s">
        <v>484</v>
      </c>
      <c r="V25" s="69" t="s">
        <v>625</v>
      </c>
      <c r="W25" s="69" t="s">
        <v>626</v>
      </c>
      <c r="X25" s="62" t="s">
        <v>628</v>
      </c>
      <c r="Y25" s="66">
        <v>1</v>
      </c>
      <c r="Z25" s="59">
        <f t="shared" si="3"/>
        <v>1.6</v>
      </c>
      <c r="AA25" s="59" t="str">
        <f t="shared" si="4"/>
        <v>B</v>
      </c>
    </row>
    <row r="26" spans="1:27" ht="77.5" x14ac:dyDescent="0.35">
      <c r="A26" s="49">
        <f t="shared" si="5"/>
        <v>22</v>
      </c>
      <c r="B26" s="71" t="s">
        <v>861</v>
      </c>
      <c r="C26" s="61" t="s">
        <v>14</v>
      </c>
      <c r="D26" s="62" t="s">
        <v>36</v>
      </c>
      <c r="E26" s="62" t="s">
        <v>207</v>
      </c>
      <c r="F26" s="63" t="s">
        <v>629</v>
      </c>
      <c r="G26" s="74" t="s">
        <v>618</v>
      </c>
      <c r="H26" s="82" t="s">
        <v>206</v>
      </c>
      <c r="I26" s="64" t="s">
        <v>619</v>
      </c>
      <c r="J26" s="62" t="s">
        <v>621</v>
      </c>
      <c r="K26" s="65">
        <v>1</v>
      </c>
      <c r="L26" s="65">
        <v>3</v>
      </c>
      <c r="M26" s="65">
        <v>3</v>
      </c>
      <c r="N26" s="65">
        <v>1</v>
      </c>
      <c r="O26" s="66">
        <f t="shared" si="0"/>
        <v>2</v>
      </c>
      <c r="P26" s="65">
        <v>1</v>
      </c>
      <c r="Q26" s="65">
        <v>1</v>
      </c>
      <c r="R26" s="65">
        <v>2</v>
      </c>
      <c r="S26" s="66">
        <f t="shared" si="1"/>
        <v>1.3</v>
      </c>
      <c r="T26" s="66">
        <f t="shared" si="2"/>
        <v>2.6</v>
      </c>
      <c r="U26" s="69" t="s">
        <v>484</v>
      </c>
      <c r="V26" s="69" t="s">
        <v>633</v>
      </c>
      <c r="W26" s="62" t="s">
        <v>630</v>
      </c>
      <c r="X26" s="62" t="s">
        <v>628</v>
      </c>
      <c r="Y26" s="66">
        <v>1</v>
      </c>
      <c r="Z26" s="59">
        <f t="shared" si="3"/>
        <v>1.6</v>
      </c>
      <c r="AA26" s="59" t="str">
        <f t="shared" si="4"/>
        <v>B</v>
      </c>
    </row>
    <row r="27" spans="1:27" ht="139.5" x14ac:dyDescent="0.35">
      <c r="A27" s="49">
        <f t="shared" si="5"/>
        <v>23</v>
      </c>
      <c r="B27" s="71" t="s">
        <v>846</v>
      </c>
      <c r="C27" s="61" t="s">
        <v>10</v>
      </c>
      <c r="D27" s="62" t="s">
        <v>136</v>
      </c>
      <c r="E27" s="62" t="s">
        <v>5</v>
      </c>
      <c r="F27" s="63" t="s">
        <v>895</v>
      </c>
      <c r="G27" s="63" t="s">
        <v>177</v>
      </c>
      <c r="H27" s="65" t="s">
        <v>169</v>
      </c>
      <c r="I27" s="64" t="s">
        <v>190</v>
      </c>
      <c r="J27" s="80" t="s">
        <v>515</v>
      </c>
      <c r="K27" s="65">
        <v>3</v>
      </c>
      <c r="L27" s="65">
        <v>3</v>
      </c>
      <c r="M27" s="65">
        <v>3</v>
      </c>
      <c r="N27" s="65">
        <v>2</v>
      </c>
      <c r="O27" s="66">
        <f t="shared" si="0"/>
        <v>2.7</v>
      </c>
      <c r="P27" s="65">
        <v>2</v>
      </c>
      <c r="Q27" s="65">
        <v>1</v>
      </c>
      <c r="R27" s="65">
        <v>2</v>
      </c>
      <c r="S27" s="66">
        <f t="shared" si="1"/>
        <v>1.7</v>
      </c>
      <c r="T27" s="66">
        <f t="shared" si="2"/>
        <v>4.59</v>
      </c>
      <c r="U27" s="69" t="s">
        <v>484</v>
      </c>
      <c r="V27" s="69" t="s">
        <v>907</v>
      </c>
      <c r="W27" s="76" t="s">
        <v>896</v>
      </c>
      <c r="X27" s="62"/>
      <c r="Y27" s="66">
        <v>3</v>
      </c>
      <c r="Z27" s="59">
        <f t="shared" si="3"/>
        <v>1.5899999999999999</v>
      </c>
      <c r="AA27" s="59" t="str">
        <f t="shared" si="4"/>
        <v>B</v>
      </c>
    </row>
    <row r="28" spans="1:27" ht="139.5" x14ac:dyDescent="0.35">
      <c r="A28" s="49">
        <f t="shared" si="5"/>
        <v>24</v>
      </c>
      <c r="B28" s="52" t="s">
        <v>846</v>
      </c>
      <c r="C28" s="61" t="s">
        <v>10</v>
      </c>
      <c r="D28" s="62" t="s">
        <v>136</v>
      </c>
      <c r="E28" s="62" t="s">
        <v>171</v>
      </c>
      <c r="F28" s="63" t="s">
        <v>172</v>
      </c>
      <c r="G28" s="68" t="s">
        <v>339</v>
      </c>
      <c r="H28" s="77" t="s">
        <v>133</v>
      </c>
      <c r="I28" s="64" t="s">
        <v>190</v>
      </c>
      <c r="J28" s="69" t="s">
        <v>483</v>
      </c>
      <c r="K28" s="65">
        <v>2</v>
      </c>
      <c r="L28" s="65">
        <v>1</v>
      </c>
      <c r="M28" s="65">
        <v>3</v>
      </c>
      <c r="N28" s="65">
        <v>2</v>
      </c>
      <c r="O28" s="66">
        <f t="shared" si="0"/>
        <v>2.1</v>
      </c>
      <c r="P28" s="65">
        <v>2</v>
      </c>
      <c r="Q28" s="65">
        <v>1</v>
      </c>
      <c r="R28" s="65">
        <v>2</v>
      </c>
      <c r="S28" s="66">
        <f t="shared" si="1"/>
        <v>1.7</v>
      </c>
      <c r="T28" s="66">
        <f t="shared" si="2"/>
        <v>3.57</v>
      </c>
      <c r="U28" s="69" t="s">
        <v>484</v>
      </c>
      <c r="V28" s="69" t="s">
        <v>908</v>
      </c>
      <c r="W28" s="64" t="s">
        <v>485</v>
      </c>
      <c r="X28" s="69" t="s">
        <v>492</v>
      </c>
      <c r="Y28" s="66">
        <v>2</v>
      </c>
      <c r="Z28" s="59">
        <f t="shared" si="3"/>
        <v>1.5699999999999998</v>
      </c>
      <c r="AA28" s="59" t="str">
        <f t="shared" si="4"/>
        <v>B</v>
      </c>
    </row>
    <row r="29" spans="1:27" ht="139.5" x14ac:dyDescent="0.35">
      <c r="A29" s="49">
        <f t="shared" si="5"/>
        <v>25</v>
      </c>
      <c r="B29" s="52" t="s">
        <v>861</v>
      </c>
      <c r="C29" s="61" t="s">
        <v>14</v>
      </c>
      <c r="D29" s="62" t="s">
        <v>149</v>
      </c>
      <c r="E29" s="62" t="s">
        <v>211</v>
      </c>
      <c r="F29" s="63" t="s">
        <v>634</v>
      </c>
      <c r="G29" s="62" t="s">
        <v>312</v>
      </c>
      <c r="H29" s="77" t="s">
        <v>133</v>
      </c>
      <c r="I29" s="64" t="s">
        <v>190</v>
      </c>
      <c r="J29" s="62" t="s">
        <v>635</v>
      </c>
      <c r="K29" s="65">
        <v>2</v>
      </c>
      <c r="L29" s="65">
        <v>3</v>
      </c>
      <c r="M29" s="65">
        <v>1</v>
      </c>
      <c r="N29" s="65">
        <v>1</v>
      </c>
      <c r="O29" s="66">
        <f t="shared" si="0"/>
        <v>1.6</v>
      </c>
      <c r="P29" s="65">
        <v>1</v>
      </c>
      <c r="Q29" s="65">
        <v>1</v>
      </c>
      <c r="R29" s="65">
        <v>3</v>
      </c>
      <c r="S29" s="66">
        <f t="shared" si="1"/>
        <v>1.6</v>
      </c>
      <c r="T29" s="66">
        <f t="shared" si="2"/>
        <v>2.5600000000000005</v>
      </c>
      <c r="U29" s="69" t="s">
        <v>484</v>
      </c>
      <c r="V29" s="69" t="s">
        <v>636</v>
      </c>
      <c r="W29" s="62" t="s">
        <v>307</v>
      </c>
      <c r="X29" s="69" t="s">
        <v>637</v>
      </c>
      <c r="Y29" s="66">
        <v>1</v>
      </c>
      <c r="Z29" s="59">
        <f t="shared" si="3"/>
        <v>1.5600000000000005</v>
      </c>
      <c r="AA29" s="59" t="str">
        <f t="shared" si="4"/>
        <v>B</v>
      </c>
    </row>
    <row r="30" spans="1:27" s="42" customFormat="1" ht="108.5" x14ac:dyDescent="0.35">
      <c r="A30" s="49">
        <f t="shared" si="5"/>
        <v>26</v>
      </c>
      <c r="B30" s="71" t="s">
        <v>841</v>
      </c>
      <c r="C30" s="78" t="s">
        <v>255</v>
      </c>
      <c r="D30" s="62" t="s">
        <v>250</v>
      </c>
      <c r="E30" s="76" t="s">
        <v>152</v>
      </c>
      <c r="F30" s="63" t="s">
        <v>740</v>
      </c>
      <c r="G30" s="64" t="s">
        <v>741</v>
      </c>
      <c r="H30" s="77" t="s">
        <v>151</v>
      </c>
      <c r="I30" s="64" t="s">
        <v>737</v>
      </c>
      <c r="J30" s="62" t="s">
        <v>738</v>
      </c>
      <c r="K30" s="65">
        <v>2</v>
      </c>
      <c r="L30" s="65">
        <v>1</v>
      </c>
      <c r="M30" s="65">
        <v>1</v>
      </c>
      <c r="N30" s="65">
        <v>2</v>
      </c>
      <c r="O30" s="66">
        <f t="shared" si="0"/>
        <v>1.5</v>
      </c>
      <c r="P30" s="65">
        <v>2</v>
      </c>
      <c r="Q30" s="65">
        <v>1</v>
      </c>
      <c r="R30" s="65">
        <v>2</v>
      </c>
      <c r="S30" s="66">
        <f t="shared" si="1"/>
        <v>1.7</v>
      </c>
      <c r="T30" s="66">
        <f t="shared" si="2"/>
        <v>2.5499999999999998</v>
      </c>
      <c r="U30" s="69" t="s">
        <v>270</v>
      </c>
      <c r="V30" s="69" t="s">
        <v>739</v>
      </c>
      <c r="W30" s="69" t="s">
        <v>736</v>
      </c>
      <c r="X30" s="62" t="s">
        <v>734</v>
      </c>
      <c r="Y30" s="66">
        <v>1</v>
      </c>
      <c r="Z30" s="59">
        <f t="shared" si="3"/>
        <v>1.5499999999999998</v>
      </c>
      <c r="AA30" s="59" t="str">
        <f t="shared" si="4"/>
        <v>B</v>
      </c>
    </row>
    <row r="31" spans="1:27" ht="139.5" x14ac:dyDescent="0.35">
      <c r="A31" s="49">
        <f t="shared" si="5"/>
        <v>27</v>
      </c>
      <c r="B31" s="71" t="s">
        <v>845</v>
      </c>
      <c r="C31" s="61" t="s">
        <v>8</v>
      </c>
      <c r="D31" s="62" t="s">
        <v>526</v>
      </c>
      <c r="E31" s="62" t="s">
        <v>828</v>
      </c>
      <c r="F31" s="63" t="s">
        <v>932</v>
      </c>
      <c r="G31" s="64" t="s">
        <v>829</v>
      </c>
      <c r="H31" s="77" t="s">
        <v>527</v>
      </c>
      <c r="I31" s="64" t="s">
        <v>190</v>
      </c>
      <c r="J31" s="62" t="s">
        <v>528</v>
      </c>
      <c r="K31" s="65">
        <v>2</v>
      </c>
      <c r="L31" s="65">
        <v>3</v>
      </c>
      <c r="M31" s="65">
        <v>2</v>
      </c>
      <c r="N31" s="65">
        <v>2</v>
      </c>
      <c r="O31" s="66">
        <f t="shared" si="0"/>
        <v>2.2000000000000002</v>
      </c>
      <c r="P31" s="65">
        <v>2</v>
      </c>
      <c r="Q31" s="65">
        <v>1</v>
      </c>
      <c r="R31" s="65">
        <v>3</v>
      </c>
      <c r="S31" s="66">
        <f t="shared" si="1"/>
        <v>2</v>
      </c>
      <c r="T31" s="66">
        <f t="shared" si="2"/>
        <v>4.4000000000000004</v>
      </c>
      <c r="U31" s="69" t="s">
        <v>933</v>
      </c>
      <c r="V31" s="69" t="s">
        <v>504</v>
      </c>
      <c r="W31" s="69" t="s">
        <v>830</v>
      </c>
      <c r="X31" s="64"/>
      <c r="Y31" s="66">
        <v>3</v>
      </c>
      <c r="Z31" s="59">
        <f t="shared" si="3"/>
        <v>1.4000000000000004</v>
      </c>
      <c r="AA31" s="59" t="str">
        <f t="shared" si="4"/>
        <v>B</v>
      </c>
    </row>
    <row r="32" spans="1:27" ht="139.5" x14ac:dyDescent="0.35">
      <c r="A32" s="49">
        <f t="shared" si="5"/>
        <v>28</v>
      </c>
      <c r="B32" s="71" t="s">
        <v>840</v>
      </c>
      <c r="C32" s="61" t="s">
        <v>96</v>
      </c>
      <c r="D32" s="62" t="s">
        <v>97</v>
      </c>
      <c r="E32" s="62" t="s">
        <v>100</v>
      </c>
      <c r="F32" s="63" t="s">
        <v>125</v>
      </c>
      <c r="G32" s="64" t="s">
        <v>118</v>
      </c>
      <c r="H32" s="65" t="s">
        <v>98</v>
      </c>
      <c r="I32" s="91" t="s">
        <v>190</v>
      </c>
      <c r="J32" s="64" t="s">
        <v>609</v>
      </c>
      <c r="K32" s="65">
        <v>2</v>
      </c>
      <c r="L32" s="65">
        <v>2</v>
      </c>
      <c r="M32" s="65">
        <v>3</v>
      </c>
      <c r="N32" s="65">
        <v>1</v>
      </c>
      <c r="O32" s="66">
        <f t="shared" si="0"/>
        <v>2</v>
      </c>
      <c r="P32" s="65">
        <v>2</v>
      </c>
      <c r="Q32" s="65">
        <v>1</v>
      </c>
      <c r="R32" s="65">
        <v>2</v>
      </c>
      <c r="S32" s="66">
        <f t="shared" si="1"/>
        <v>1.7</v>
      </c>
      <c r="T32" s="66">
        <f t="shared" si="2"/>
        <v>3.4</v>
      </c>
      <c r="U32" s="67" t="s">
        <v>270</v>
      </c>
      <c r="V32" s="67" t="s">
        <v>278</v>
      </c>
      <c r="W32" s="64" t="s">
        <v>779</v>
      </c>
      <c r="X32" s="64" t="s">
        <v>324</v>
      </c>
      <c r="Y32" s="66">
        <v>2</v>
      </c>
      <c r="Z32" s="59">
        <f t="shared" si="3"/>
        <v>1.4</v>
      </c>
      <c r="AA32" s="59" t="str">
        <f t="shared" si="4"/>
        <v>B</v>
      </c>
    </row>
    <row r="33" spans="1:27" ht="139.5" x14ac:dyDescent="0.35">
      <c r="A33" s="49">
        <f t="shared" si="5"/>
        <v>29</v>
      </c>
      <c r="B33" s="71" t="s">
        <v>840</v>
      </c>
      <c r="C33" s="61" t="s">
        <v>96</v>
      </c>
      <c r="D33" s="62" t="s">
        <v>97</v>
      </c>
      <c r="E33" s="62" t="s">
        <v>100</v>
      </c>
      <c r="F33" s="63" t="s">
        <v>126</v>
      </c>
      <c r="G33" s="64" t="s">
        <v>120</v>
      </c>
      <c r="H33" s="65" t="s">
        <v>99</v>
      </c>
      <c r="I33" s="91" t="s">
        <v>190</v>
      </c>
      <c r="J33" s="62" t="s">
        <v>282</v>
      </c>
      <c r="K33" s="65">
        <v>3</v>
      </c>
      <c r="L33" s="65">
        <v>1</v>
      </c>
      <c r="M33" s="65">
        <v>3</v>
      </c>
      <c r="N33" s="65">
        <v>1</v>
      </c>
      <c r="O33" s="66">
        <f t="shared" si="0"/>
        <v>2</v>
      </c>
      <c r="P33" s="65">
        <v>2</v>
      </c>
      <c r="Q33" s="65">
        <v>1</v>
      </c>
      <c r="R33" s="65">
        <v>2</v>
      </c>
      <c r="S33" s="66">
        <f t="shared" si="1"/>
        <v>1.7</v>
      </c>
      <c r="T33" s="66">
        <f t="shared" si="2"/>
        <v>3.4</v>
      </c>
      <c r="U33" s="67" t="s">
        <v>270</v>
      </c>
      <c r="V33" s="67" t="s">
        <v>283</v>
      </c>
      <c r="W33" s="63" t="s">
        <v>284</v>
      </c>
      <c r="X33" s="68"/>
      <c r="Y33" s="66">
        <v>2</v>
      </c>
      <c r="Z33" s="59">
        <f t="shared" si="3"/>
        <v>1.4</v>
      </c>
      <c r="AA33" s="59" t="str">
        <f t="shared" si="4"/>
        <v>B</v>
      </c>
    </row>
    <row r="34" spans="1:27" ht="248" x14ac:dyDescent="0.35">
      <c r="A34" s="49">
        <f t="shared" si="5"/>
        <v>30</v>
      </c>
      <c r="B34" s="71" t="s">
        <v>861</v>
      </c>
      <c r="C34" s="61" t="s">
        <v>14</v>
      </c>
      <c r="D34" s="62" t="s">
        <v>147</v>
      </c>
      <c r="E34" s="81" t="s">
        <v>148</v>
      </c>
      <c r="F34" s="74" t="s">
        <v>652</v>
      </c>
      <c r="G34" s="63" t="s">
        <v>653</v>
      </c>
      <c r="H34" s="65" t="s">
        <v>98</v>
      </c>
      <c r="I34" s="64" t="s">
        <v>534</v>
      </c>
      <c r="J34" s="69" t="s">
        <v>693</v>
      </c>
      <c r="K34" s="65">
        <v>2</v>
      </c>
      <c r="L34" s="65">
        <v>3</v>
      </c>
      <c r="M34" s="65">
        <v>1</v>
      </c>
      <c r="N34" s="65">
        <v>3</v>
      </c>
      <c r="O34" s="66">
        <f t="shared" si="0"/>
        <v>2.2000000000000002</v>
      </c>
      <c r="P34" s="65">
        <v>3</v>
      </c>
      <c r="Q34" s="65">
        <v>1</v>
      </c>
      <c r="R34" s="65">
        <v>3</v>
      </c>
      <c r="S34" s="66">
        <f t="shared" si="1"/>
        <v>2.4</v>
      </c>
      <c r="T34" s="66">
        <f t="shared" si="2"/>
        <v>5.28</v>
      </c>
      <c r="U34" s="69" t="s">
        <v>484</v>
      </c>
      <c r="V34" s="69" t="s">
        <v>654</v>
      </c>
      <c r="W34" s="69" t="s">
        <v>655</v>
      </c>
      <c r="X34" s="69" t="s">
        <v>656</v>
      </c>
      <c r="Y34" s="66">
        <v>4</v>
      </c>
      <c r="Z34" s="59">
        <f t="shared" si="3"/>
        <v>1.2800000000000002</v>
      </c>
      <c r="AA34" s="59" t="str">
        <f t="shared" si="4"/>
        <v>B</v>
      </c>
    </row>
    <row r="35" spans="1:27" ht="341" x14ac:dyDescent="0.35">
      <c r="A35" s="49">
        <f t="shared" si="5"/>
        <v>31</v>
      </c>
      <c r="B35" s="71" t="s">
        <v>861</v>
      </c>
      <c r="C35" s="61" t="s">
        <v>14</v>
      </c>
      <c r="D35" s="62" t="s">
        <v>147</v>
      </c>
      <c r="E35" s="81" t="s">
        <v>219</v>
      </c>
      <c r="F35" s="63" t="s">
        <v>659</v>
      </c>
      <c r="G35" s="63" t="s">
        <v>660</v>
      </c>
      <c r="H35" s="65" t="s">
        <v>98</v>
      </c>
      <c r="I35" s="64" t="s">
        <v>534</v>
      </c>
      <c r="J35" s="69" t="s">
        <v>693</v>
      </c>
      <c r="K35" s="65">
        <v>2</v>
      </c>
      <c r="L35" s="65">
        <v>3</v>
      </c>
      <c r="M35" s="65">
        <v>1</v>
      </c>
      <c r="N35" s="65">
        <v>3</v>
      </c>
      <c r="O35" s="66">
        <f t="shared" si="0"/>
        <v>2.2000000000000002</v>
      </c>
      <c r="P35" s="65">
        <v>3</v>
      </c>
      <c r="Q35" s="65">
        <v>1</v>
      </c>
      <c r="R35" s="65">
        <v>3</v>
      </c>
      <c r="S35" s="66">
        <f t="shared" si="1"/>
        <v>2.4</v>
      </c>
      <c r="T35" s="66">
        <f t="shared" si="2"/>
        <v>5.28</v>
      </c>
      <c r="U35" s="69" t="s">
        <v>484</v>
      </c>
      <c r="V35" s="69" t="s">
        <v>661</v>
      </c>
      <c r="W35" s="69" t="s">
        <v>655</v>
      </c>
      <c r="X35" s="69" t="s">
        <v>656</v>
      </c>
      <c r="Y35" s="66">
        <v>4</v>
      </c>
      <c r="Z35" s="59">
        <f t="shared" si="3"/>
        <v>1.2800000000000002</v>
      </c>
      <c r="AA35" s="59" t="str">
        <f t="shared" si="4"/>
        <v>B</v>
      </c>
    </row>
    <row r="36" spans="1:27" ht="310" x14ac:dyDescent="0.35">
      <c r="A36" s="49">
        <f t="shared" si="5"/>
        <v>32</v>
      </c>
      <c r="B36" s="71" t="s">
        <v>861</v>
      </c>
      <c r="C36" s="61" t="s">
        <v>14</v>
      </c>
      <c r="D36" s="62" t="s">
        <v>251</v>
      </c>
      <c r="E36" s="62" t="s">
        <v>711</v>
      </c>
      <c r="F36" s="63" t="s">
        <v>710</v>
      </c>
      <c r="G36" s="92" t="s">
        <v>713</v>
      </c>
      <c r="H36" s="65" t="s">
        <v>712</v>
      </c>
      <c r="I36" s="64" t="s">
        <v>534</v>
      </c>
      <c r="J36" s="69" t="s">
        <v>693</v>
      </c>
      <c r="K36" s="65">
        <v>2</v>
      </c>
      <c r="L36" s="65">
        <v>3</v>
      </c>
      <c r="M36" s="65">
        <v>1</v>
      </c>
      <c r="N36" s="65">
        <v>3</v>
      </c>
      <c r="O36" s="66">
        <f t="shared" si="0"/>
        <v>2.2000000000000002</v>
      </c>
      <c r="P36" s="65">
        <v>3</v>
      </c>
      <c r="Q36" s="65">
        <v>1</v>
      </c>
      <c r="R36" s="65">
        <v>3</v>
      </c>
      <c r="S36" s="66">
        <f t="shared" si="1"/>
        <v>2.4</v>
      </c>
      <c r="T36" s="66">
        <f t="shared" si="2"/>
        <v>5.28</v>
      </c>
      <c r="U36" s="69" t="s">
        <v>484</v>
      </c>
      <c r="V36" s="69" t="s">
        <v>661</v>
      </c>
      <c r="W36" s="69" t="s">
        <v>655</v>
      </c>
      <c r="X36" s="69" t="s">
        <v>656</v>
      </c>
      <c r="Y36" s="66">
        <v>4</v>
      </c>
      <c r="Z36" s="59">
        <f t="shared" si="3"/>
        <v>1.2800000000000002</v>
      </c>
      <c r="AA36" s="59" t="str">
        <f t="shared" si="4"/>
        <v>B</v>
      </c>
    </row>
    <row r="37" spans="1:27" ht="325.5" x14ac:dyDescent="0.35">
      <c r="A37" s="49">
        <f t="shared" si="5"/>
        <v>33</v>
      </c>
      <c r="B37" s="71" t="s">
        <v>861</v>
      </c>
      <c r="C37" s="61" t="s">
        <v>14</v>
      </c>
      <c r="D37" s="62" t="s">
        <v>252</v>
      </c>
      <c r="E37" s="62" t="s">
        <v>711</v>
      </c>
      <c r="F37" s="63" t="s">
        <v>714</v>
      </c>
      <c r="G37" s="92" t="s">
        <v>713</v>
      </c>
      <c r="H37" s="65" t="s">
        <v>712</v>
      </c>
      <c r="I37" s="64" t="s">
        <v>534</v>
      </c>
      <c r="J37" s="69" t="s">
        <v>693</v>
      </c>
      <c r="K37" s="65">
        <v>2</v>
      </c>
      <c r="L37" s="65">
        <v>3</v>
      </c>
      <c r="M37" s="65">
        <v>1</v>
      </c>
      <c r="N37" s="65">
        <v>3</v>
      </c>
      <c r="O37" s="66">
        <f t="shared" ref="O37:O68" si="6">((K37*$K$2)+(L37*$L$2)+(M37*$M$2)+(N37*$N$2))/$O$2</f>
        <v>2.2000000000000002</v>
      </c>
      <c r="P37" s="65">
        <v>3</v>
      </c>
      <c r="Q37" s="65">
        <v>1</v>
      </c>
      <c r="R37" s="65">
        <v>3</v>
      </c>
      <c r="S37" s="66">
        <f t="shared" ref="S37:S68" si="7">((P37*$P$2)+(Q37*$Q$2)+(R37*$R$2))/$S$2</f>
        <v>2.4</v>
      </c>
      <c r="T37" s="66">
        <f t="shared" ref="T37:T68" si="8">O37*S37</f>
        <v>5.28</v>
      </c>
      <c r="U37" s="69" t="s">
        <v>484</v>
      </c>
      <c r="V37" s="69" t="s">
        <v>722</v>
      </c>
      <c r="W37" s="69" t="s">
        <v>655</v>
      </c>
      <c r="X37" s="69" t="s">
        <v>656</v>
      </c>
      <c r="Y37" s="66">
        <v>4</v>
      </c>
      <c r="Z37" s="59">
        <f t="shared" ref="Z37:Z68" si="9">IF(T37-Y37&gt;1,T37-Y37,1)</f>
        <v>1.2800000000000002</v>
      </c>
      <c r="AA37" s="59" t="str">
        <f t="shared" ref="AA37:AA68" si="10">IF(Z37="","",IF(Z37&gt;8,"A",IF(Z37&gt;6,"M/A",IF(Z37&gt;5,"M",IF(Z37&gt;3,"M/B",IF(Z37&gt;1,"B","R"))))))</f>
        <v>B</v>
      </c>
    </row>
    <row r="38" spans="1:27" ht="217" x14ac:dyDescent="0.35">
      <c r="A38" s="49">
        <f t="shared" si="5"/>
        <v>34</v>
      </c>
      <c r="B38" s="71" t="s">
        <v>861</v>
      </c>
      <c r="C38" s="61" t="s">
        <v>14</v>
      </c>
      <c r="D38" s="62" t="s">
        <v>253</v>
      </c>
      <c r="E38" s="62" t="s">
        <v>711</v>
      </c>
      <c r="F38" s="63" t="s">
        <v>715</v>
      </c>
      <c r="G38" s="92" t="s">
        <v>716</v>
      </c>
      <c r="H38" s="65" t="s">
        <v>717</v>
      </c>
      <c r="I38" s="64" t="s">
        <v>534</v>
      </c>
      <c r="J38" s="69" t="s">
        <v>693</v>
      </c>
      <c r="K38" s="65">
        <v>2</v>
      </c>
      <c r="L38" s="65">
        <v>3</v>
      </c>
      <c r="M38" s="65">
        <v>1</v>
      </c>
      <c r="N38" s="65">
        <v>3</v>
      </c>
      <c r="O38" s="66">
        <f t="shared" si="6"/>
        <v>2.2000000000000002</v>
      </c>
      <c r="P38" s="65">
        <v>3</v>
      </c>
      <c r="Q38" s="65">
        <v>1</v>
      </c>
      <c r="R38" s="65">
        <v>3</v>
      </c>
      <c r="S38" s="66">
        <f t="shared" si="7"/>
        <v>2.4</v>
      </c>
      <c r="T38" s="66">
        <f t="shared" si="8"/>
        <v>5.28</v>
      </c>
      <c r="U38" s="69" t="s">
        <v>484</v>
      </c>
      <c r="V38" s="69" t="s">
        <v>723</v>
      </c>
      <c r="W38" s="69" t="s">
        <v>718</v>
      </c>
      <c r="X38" s="69"/>
      <c r="Y38" s="66">
        <v>4</v>
      </c>
      <c r="Z38" s="59">
        <f t="shared" si="9"/>
        <v>1.2800000000000002</v>
      </c>
      <c r="AA38" s="59" t="str">
        <f t="shared" si="10"/>
        <v>B</v>
      </c>
    </row>
    <row r="39" spans="1:27" ht="294.5" x14ac:dyDescent="0.35">
      <c r="A39" s="49">
        <f t="shared" si="5"/>
        <v>35</v>
      </c>
      <c r="B39" s="71" t="s">
        <v>861</v>
      </c>
      <c r="C39" s="61" t="s">
        <v>14</v>
      </c>
      <c r="D39" s="62" t="s">
        <v>254</v>
      </c>
      <c r="E39" s="62" t="s">
        <v>711</v>
      </c>
      <c r="F39" s="63" t="s">
        <v>725</v>
      </c>
      <c r="G39" s="92" t="s">
        <v>726</v>
      </c>
      <c r="H39" s="65" t="s">
        <v>727</v>
      </c>
      <c r="I39" s="64" t="s">
        <v>534</v>
      </c>
      <c r="J39" s="69" t="s">
        <v>693</v>
      </c>
      <c r="K39" s="65">
        <v>2</v>
      </c>
      <c r="L39" s="65">
        <v>3</v>
      </c>
      <c r="M39" s="65">
        <v>1</v>
      </c>
      <c r="N39" s="65">
        <v>3</v>
      </c>
      <c r="O39" s="66">
        <f t="shared" si="6"/>
        <v>2.2000000000000002</v>
      </c>
      <c r="P39" s="65">
        <v>3</v>
      </c>
      <c r="Q39" s="65">
        <v>1</v>
      </c>
      <c r="R39" s="65">
        <v>3</v>
      </c>
      <c r="S39" s="66">
        <f t="shared" si="7"/>
        <v>2.4</v>
      </c>
      <c r="T39" s="66">
        <f t="shared" si="8"/>
        <v>5.28</v>
      </c>
      <c r="U39" s="69" t="s">
        <v>484</v>
      </c>
      <c r="V39" s="69" t="s">
        <v>661</v>
      </c>
      <c r="W39" s="69" t="s">
        <v>655</v>
      </c>
      <c r="X39" s="69" t="s">
        <v>656</v>
      </c>
      <c r="Y39" s="66">
        <v>4</v>
      </c>
      <c r="Z39" s="59">
        <f t="shared" si="9"/>
        <v>1.2800000000000002</v>
      </c>
      <c r="AA39" s="59" t="str">
        <f t="shared" si="10"/>
        <v>B</v>
      </c>
    </row>
    <row r="40" spans="1:27" ht="139.5" x14ac:dyDescent="0.35">
      <c r="A40" s="49">
        <f t="shared" si="5"/>
        <v>36</v>
      </c>
      <c r="B40" s="71" t="s">
        <v>846</v>
      </c>
      <c r="C40" s="61" t="s">
        <v>10</v>
      </c>
      <c r="D40" s="62" t="s">
        <v>136</v>
      </c>
      <c r="E40" s="62" t="s">
        <v>173</v>
      </c>
      <c r="F40" s="63" t="s">
        <v>174</v>
      </c>
      <c r="G40" s="68" t="s">
        <v>339</v>
      </c>
      <c r="H40" s="65" t="s">
        <v>169</v>
      </c>
      <c r="I40" s="64" t="s">
        <v>190</v>
      </c>
      <c r="J40" s="63" t="s">
        <v>486</v>
      </c>
      <c r="K40" s="65">
        <v>2</v>
      </c>
      <c r="L40" s="65">
        <v>3</v>
      </c>
      <c r="M40" s="65">
        <v>3</v>
      </c>
      <c r="N40" s="65">
        <v>2</v>
      </c>
      <c r="O40" s="66">
        <f t="shared" si="6"/>
        <v>2.5</v>
      </c>
      <c r="P40" s="65">
        <v>2</v>
      </c>
      <c r="Q40" s="65">
        <v>1</v>
      </c>
      <c r="R40" s="65">
        <v>2</v>
      </c>
      <c r="S40" s="66">
        <f t="shared" si="7"/>
        <v>1.7</v>
      </c>
      <c r="T40" s="66">
        <f t="shared" si="8"/>
        <v>4.25</v>
      </c>
      <c r="U40" s="69" t="s">
        <v>484</v>
      </c>
      <c r="V40" s="69" t="s">
        <v>908</v>
      </c>
      <c r="W40" s="62" t="s">
        <v>487</v>
      </c>
      <c r="X40" s="69" t="s">
        <v>492</v>
      </c>
      <c r="Y40" s="66">
        <v>3</v>
      </c>
      <c r="Z40" s="59">
        <f t="shared" si="9"/>
        <v>1.25</v>
      </c>
      <c r="AA40" s="59" t="str">
        <f t="shared" si="10"/>
        <v>B</v>
      </c>
    </row>
    <row r="41" spans="1:27" s="42" customFormat="1" ht="139.5" x14ac:dyDescent="0.35">
      <c r="A41" s="49">
        <f t="shared" si="5"/>
        <v>37</v>
      </c>
      <c r="B41" s="71" t="s">
        <v>846</v>
      </c>
      <c r="C41" s="61" t="s">
        <v>10</v>
      </c>
      <c r="D41" s="54" t="s">
        <v>136</v>
      </c>
      <c r="E41" s="54" t="s">
        <v>3</v>
      </c>
      <c r="F41" s="63" t="s">
        <v>901</v>
      </c>
      <c r="G41" s="63" t="s">
        <v>177</v>
      </c>
      <c r="H41" s="65" t="s">
        <v>169</v>
      </c>
      <c r="I41" s="64" t="s">
        <v>190</v>
      </c>
      <c r="J41" s="80" t="s">
        <v>516</v>
      </c>
      <c r="K41" s="65">
        <v>2</v>
      </c>
      <c r="L41" s="65">
        <v>3</v>
      </c>
      <c r="M41" s="65">
        <v>3</v>
      </c>
      <c r="N41" s="65">
        <v>2</v>
      </c>
      <c r="O41" s="66">
        <f t="shared" si="6"/>
        <v>2.5</v>
      </c>
      <c r="P41" s="65">
        <v>2</v>
      </c>
      <c r="Q41" s="65">
        <v>1</v>
      </c>
      <c r="R41" s="65">
        <v>2</v>
      </c>
      <c r="S41" s="66">
        <f t="shared" si="7"/>
        <v>1.7</v>
      </c>
      <c r="T41" s="66">
        <f t="shared" si="8"/>
        <v>4.25</v>
      </c>
      <c r="U41" s="69" t="s">
        <v>484</v>
      </c>
      <c r="V41" s="69" t="s">
        <v>907</v>
      </c>
      <c r="W41" s="69" t="s">
        <v>902</v>
      </c>
      <c r="X41" s="62"/>
      <c r="Y41" s="66">
        <v>3</v>
      </c>
      <c r="Z41" s="59">
        <f t="shared" si="9"/>
        <v>1.25</v>
      </c>
      <c r="AA41" s="59" t="str">
        <f t="shared" si="10"/>
        <v>B</v>
      </c>
    </row>
    <row r="42" spans="1:27" s="42" customFormat="1" ht="170.5" x14ac:dyDescent="0.35">
      <c r="A42" s="49">
        <f t="shared" si="5"/>
        <v>38</v>
      </c>
      <c r="B42" s="71" t="s">
        <v>843</v>
      </c>
      <c r="C42" s="61" t="s">
        <v>153</v>
      </c>
      <c r="D42" s="81" t="s">
        <v>11</v>
      </c>
      <c r="E42" s="62" t="s">
        <v>13</v>
      </c>
      <c r="F42" s="63" t="s">
        <v>559</v>
      </c>
      <c r="G42" s="63" t="s">
        <v>553</v>
      </c>
      <c r="H42" s="77" t="s">
        <v>133</v>
      </c>
      <c r="I42" s="64" t="s">
        <v>534</v>
      </c>
      <c r="J42" s="62" t="s">
        <v>558</v>
      </c>
      <c r="K42" s="65">
        <v>2</v>
      </c>
      <c r="L42" s="65">
        <v>3</v>
      </c>
      <c r="M42" s="65">
        <v>3</v>
      </c>
      <c r="N42" s="65">
        <v>2</v>
      </c>
      <c r="O42" s="66">
        <f t="shared" si="6"/>
        <v>2.5</v>
      </c>
      <c r="P42" s="65">
        <v>2</v>
      </c>
      <c r="Q42" s="65">
        <v>1</v>
      </c>
      <c r="R42" s="65">
        <v>2</v>
      </c>
      <c r="S42" s="66">
        <f t="shared" si="7"/>
        <v>1.7</v>
      </c>
      <c r="T42" s="66">
        <f t="shared" si="8"/>
        <v>4.25</v>
      </c>
      <c r="U42" s="69" t="s">
        <v>484</v>
      </c>
      <c r="V42" s="69" t="s">
        <v>767</v>
      </c>
      <c r="W42" s="69" t="s">
        <v>560</v>
      </c>
      <c r="X42" s="69" t="s">
        <v>561</v>
      </c>
      <c r="Y42" s="66">
        <v>3</v>
      </c>
      <c r="Z42" s="59">
        <f t="shared" si="9"/>
        <v>1.25</v>
      </c>
      <c r="AA42" s="59" t="str">
        <f t="shared" si="10"/>
        <v>B</v>
      </c>
    </row>
    <row r="43" spans="1:27" s="42" customFormat="1" ht="139.5" x14ac:dyDescent="0.35">
      <c r="A43" s="49">
        <f t="shared" si="5"/>
        <v>39</v>
      </c>
      <c r="B43" s="71" t="s">
        <v>840</v>
      </c>
      <c r="C43" s="61" t="s">
        <v>96</v>
      </c>
      <c r="D43" s="62" t="s">
        <v>97</v>
      </c>
      <c r="E43" s="62" t="s">
        <v>100</v>
      </c>
      <c r="F43" s="63" t="s">
        <v>124</v>
      </c>
      <c r="G43" s="56" t="s">
        <v>118</v>
      </c>
      <c r="H43" s="65" t="s">
        <v>99</v>
      </c>
      <c r="I43" s="91" t="s">
        <v>190</v>
      </c>
      <c r="J43" s="63" t="s">
        <v>322</v>
      </c>
      <c r="K43" s="65">
        <v>2</v>
      </c>
      <c r="L43" s="65">
        <v>3</v>
      </c>
      <c r="M43" s="65">
        <v>2</v>
      </c>
      <c r="N43" s="65">
        <v>1</v>
      </c>
      <c r="O43" s="66">
        <f t="shared" si="6"/>
        <v>1.9</v>
      </c>
      <c r="P43" s="65">
        <v>2</v>
      </c>
      <c r="Q43" s="65">
        <v>1</v>
      </c>
      <c r="R43" s="65">
        <v>2</v>
      </c>
      <c r="S43" s="66">
        <f t="shared" si="7"/>
        <v>1.7</v>
      </c>
      <c r="T43" s="66">
        <f t="shared" si="8"/>
        <v>3.23</v>
      </c>
      <c r="U43" s="67" t="s">
        <v>270</v>
      </c>
      <c r="V43" s="67" t="s">
        <v>277</v>
      </c>
      <c r="W43" s="64" t="s">
        <v>323</v>
      </c>
      <c r="X43" s="64" t="s">
        <v>324</v>
      </c>
      <c r="Y43" s="66">
        <v>2</v>
      </c>
      <c r="Z43" s="59">
        <f t="shared" si="9"/>
        <v>1.23</v>
      </c>
      <c r="AA43" s="59" t="str">
        <f t="shared" si="10"/>
        <v>B</v>
      </c>
    </row>
    <row r="44" spans="1:27" s="42" customFormat="1" ht="139.5" x14ac:dyDescent="0.35">
      <c r="A44" s="49">
        <f t="shared" si="5"/>
        <v>40</v>
      </c>
      <c r="B44" s="71" t="s">
        <v>846</v>
      </c>
      <c r="C44" s="61" t="s">
        <v>10</v>
      </c>
      <c r="D44" s="62" t="s">
        <v>136</v>
      </c>
      <c r="E44" s="62" t="s">
        <v>500</v>
      </c>
      <c r="F44" s="63" t="s">
        <v>510</v>
      </c>
      <c r="G44" s="56" t="s">
        <v>511</v>
      </c>
      <c r="H44" s="65" t="s">
        <v>169</v>
      </c>
      <c r="I44" s="64" t="s">
        <v>190</v>
      </c>
      <c r="J44" s="69" t="s">
        <v>496</v>
      </c>
      <c r="K44" s="65">
        <v>2</v>
      </c>
      <c r="L44" s="65">
        <v>3</v>
      </c>
      <c r="M44" s="65">
        <v>1</v>
      </c>
      <c r="N44" s="65">
        <v>2</v>
      </c>
      <c r="O44" s="66">
        <f t="shared" si="6"/>
        <v>1.9</v>
      </c>
      <c r="P44" s="65">
        <v>2</v>
      </c>
      <c r="Q44" s="65">
        <v>1</v>
      </c>
      <c r="R44" s="65">
        <v>2</v>
      </c>
      <c r="S44" s="66">
        <f t="shared" si="7"/>
        <v>1.7</v>
      </c>
      <c r="T44" s="66">
        <f t="shared" si="8"/>
        <v>3.23</v>
      </c>
      <c r="U44" s="69" t="s">
        <v>484</v>
      </c>
      <c r="V44" s="69" t="s">
        <v>504</v>
      </c>
      <c r="W44" s="69" t="s">
        <v>512</v>
      </c>
      <c r="X44" s="69" t="s">
        <v>492</v>
      </c>
      <c r="Y44" s="66">
        <v>2</v>
      </c>
      <c r="Z44" s="59">
        <f t="shared" si="9"/>
        <v>1.23</v>
      </c>
      <c r="AA44" s="59" t="str">
        <f t="shared" si="10"/>
        <v>B</v>
      </c>
    </row>
    <row r="45" spans="1:27" s="42" customFormat="1" ht="77.5" x14ac:dyDescent="0.35">
      <c r="A45" s="49">
        <f t="shared" si="5"/>
        <v>41</v>
      </c>
      <c r="B45" s="51" t="s">
        <v>860</v>
      </c>
      <c r="C45" s="61" t="s">
        <v>146</v>
      </c>
      <c r="D45" s="62" t="s">
        <v>213</v>
      </c>
      <c r="E45" s="62" t="s">
        <v>214</v>
      </c>
      <c r="F45" s="63" t="s">
        <v>313</v>
      </c>
      <c r="G45" s="74" t="s">
        <v>618</v>
      </c>
      <c r="H45" s="82" t="s">
        <v>160</v>
      </c>
      <c r="I45" s="64" t="s">
        <v>619</v>
      </c>
      <c r="J45" s="62" t="s">
        <v>621</v>
      </c>
      <c r="K45" s="65">
        <v>2</v>
      </c>
      <c r="L45" s="65">
        <v>3</v>
      </c>
      <c r="M45" s="65">
        <v>3</v>
      </c>
      <c r="N45" s="65">
        <v>1</v>
      </c>
      <c r="O45" s="66">
        <f t="shared" si="6"/>
        <v>2.2000000000000002</v>
      </c>
      <c r="P45" s="65">
        <v>1</v>
      </c>
      <c r="Q45" s="65">
        <v>1</v>
      </c>
      <c r="R45" s="65">
        <v>1</v>
      </c>
      <c r="S45" s="66">
        <f t="shared" si="7"/>
        <v>1</v>
      </c>
      <c r="T45" s="66">
        <f t="shared" si="8"/>
        <v>2.2000000000000002</v>
      </c>
      <c r="U45" s="69" t="s">
        <v>484</v>
      </c>
      <c r="V45" s="69" t="s">
        <v>644</v>
      </c>
      <c r="W45" s="76" t="s">
        <v>308</v>
      </c>
      <c r="X45" s="76"/>
      <c r="Y45" s="66">
        <v>1</v>
      </c>
      <c r="Z45" s="59">
        <f t="shared" si="9"/>
        <v>1.2000000000000002</v>
      </c>
      <c r="AA45" s="59" t="str">
        <f t="shared" si="10"/>
        <v>B</v>
      </c>
    </row>
    <row r="46" spans="1:27" ht="77.5" x14ac:dyDescent="0.35">
      <c r="A46" s="49">
        <f t="shared" si="5"/>
        <v>42</v>
      </c>
      <c r="B46" s="51" t="s">
        <v>860</v>
      </c>
      <c r="C46" s="61" t="s">
        <v>146</v>
      </c>
      <c r="D46" s="62" t="s">
        <v>215</v>
      </c>
      <c r="E46" s="62" t="s">
        <v>216</v>
      </c>
      <c r="F46" s="63" t="s">
        <v>645</v>
      </c>
      <c r="G46" s="74" t="s">
        <v>618</v>
      </c>
      <c r="H46" s="87" t="s">
        <v>646</v>
      </c>
      <c r="I46" s="64" t="s">
        <v>619</v>
      </c>
      <c r="J46" s="62" t="s">
        <v>621</v>
      </c>
      <c r="K46" s="65">
        <v>2</v>
      </c>
      <c r="L46" s="65">
        <v>3</v>
      </c>
      <c r="M46" s="65">
        <v>3</v>
      </c>
      <c r="N46" s="65">
        <v>1</v>
      </c>
      <c r="O46" s="66">
        <f t="shared" si="6"/>
        <v>2.2000000000000002</v>
      </c>
      <c r="P46" s="65">
        <v>1</v>
      </c>
      <c r="Q46" s="65">
        <v>1</v>
      </c>
      <c r="R46" s="65">
        <v>1</v>
      </c>
      <c r="S46" s="66">
        <f t="shared" si="7"/>
        <v>1</v>
      </c>
      <c r="T46" s="66">
        <f t="shared" si="8"/>
        <v>2.2000000000000002</v>
      </c>
      <c r="U46" s="69" t="s">
        <v>484</v>
      </c>
      <c r="V46" s="69" t="s">
        <v>647</v>
      </c>
      <c r="W46" s="62" t="s">
        <v>648</v>
      </c>
      <c r="X46" s="76"/>
      <c r="Y46" s="66">
        <v>1</v>
      </c>
      <c r="Z46" s="59">
        <f t="shared" si="9"/>
        <v>1.2000000000000002</v>
      </c>
      <c r="AA46" s="59" t="str">
        <f t="shared" si="10"/>
        <v>B</v>
      </c>
    </row>
    <row r="47" spans="1:27" ht="77.5" x14ac:dyDescent="0.35">
      <c r="A47" s="49">
        <f t="shared" si="5"/>
        <v>43</v>
      </c>
      <c r="B47" s="71" t="s">
        <v>861</v>
      </c>
      <c r="C47" s="61" t="s">
        <v>14</v>
      </c>
      <c r="D47" s="62" t="s">
        <v>36</v>
      </c>
      <c r="E47" s="62" t="s">
        <v>210</v>
      </c>
      <c r="F47" s="63" t="s">
        <v>306</v>
      </c>
      <c r="G47" s="74" t="s">
        <v>618</v>
      </c>
      <c r="H47" s="82" t="s">
        <v>631</v>
      </c>
      <c r="I47" s="64" t="s">
        <v>619</v>
      </c>
      <c r="J47" s="62" t="s">
        <v>621</v>
      </c>
      <c r="K47" s="65">
        <v>2</v>
      </c>
      <c r="L47" s="65">
        <v>3</v>
      </c>
      <c r="M47" s="65">
        <v>3</v>
      </c>
      <c r="N47" s="65">
        <v>1</v>
      </c>
      <c r="O47" s="66">
        <f t="shared" si="6"/>
        <v>2.2000000000000002</v>
      </c>
      <c r="P47" s="65">
        <v>1</v>
      </c>
      <c r="Q47" s="65">
        <v>1</v>
      </c>
      <c r="R47" s="65">
        <v>1</v>
      </c>
      <c r="S47" s="66">
        <f t="shared" si="7"/>
        <v>1</v>
      </c>
      <c r="T47" s="66">
        <f t="shared" si="8"/>
        <v>2.2000000000000002</v>
      </c>
      <c r="U47" s="69" t="s">
        <v>484</v>
      </c>
      <c r="V47" s="69" t="s">
        <v>633</v>
      </c>
      <c r="W47" s="73"/>
      <c r="X47" s="62" t="s">
        <v>628</v>
      </c>
      <c r="Y47" s="66">
        <v>1</v>
      </c>
      <c r="Z47" s="59">
        <f t="shared" si="9"/>
        <v>1.2000000000000002</v>
      </c>
      <c r="AA47" s="59" t="str">
        <f t="shared" si="10"/>
        <v>B</v>
      </c>
    </row>
    <row r="48" spans="1:27" ht="139.5" x14ac:dyDescent="0.35">
      <c r="A48" s="49">
        <f t="shared" si="5"/>
        <v>44</v>
      </c>
      <c r="B48" s="71" t="s">
        <v>842</v>
      </c>
      <c r="C48" s="78" t="s">
        <v>128</v>
      </c>
      <c r="D48" s="62" t="s">
        <v>113</v>
      </c>
      <c r="E48" s="62" t="s">
        <v>90</v>
      </c>
      <c r="F48" s="63" t="s">
        <v>411</v>
      </c>
      <c r="G48" s="63" t="s">
        <v>410</v>
      </c>
      <c r="H48" s="65" t="s">
        <v>157</v>
      </c>
      <c r="I48" s="64" t="s">
        <v>190</v>
      </c>
      <c r="J48" s="63" t="s">
        <v>409</v>
      </c>
      <c r="K48" s="65">
        <v>3</v>
      </c>
      <c r="L48" s="65">
        <v>3</v>
      </c>
      <c r="M48" s="65">
        <v>3</v>
      </c>
      <c r="N48" s="65">
        <v>1</v>
      </c>
      <c r="O48" s="66">
        <f t="shared" si="6"/>
        <v>2.4</v>
      </c>
      <c r="P48" s="65">
        <v>1</v>
      </c>
      <c r="Q48" s="65">
        <v>1</v>
      </c>
      <c r="R48" s="65">
        <v>2</v>
      </c>
      <c r="S48" s="66">
        <f t="shared" si="7"/>
        <v>1.3</v>
      </c>
      <c r="T48" s="66">
        <f t="shared" si="8"/>
        <v>3.12</v>
      </c>
      <c r="U48" s="69" t="s">
        <v>369</v>
      </c>
      <c r="V48" s="62" t="s">
        <v>794</v>
      </c>
      <c r="W48" s="69" t="s">
        <v>412</v>
      </c>
      <c r="X48" s="62"/>
      <c r="Y48" s="66">
        <v>2</v>
      </c>
      <c r="Z48" s="59">
        <f t="shared" si="9"/>
        <v>1.1200000000000001</v>
      </c>
      <c r="AA48" s="59" t="str">
        <f t="shared" si="10"/>
        <v>B</v>
      </c>
    </row>
    <row r="49" spans="1:27" ht="139.5" x14ac:dyDescent="0.35">
      <c r="A49" s="49">
        <f t="shared" si="5"/>
        <v>45</v>
      </c>
      <c r="B49" s="71" t="s">
        <v>846</v>
      </c>
      <c r="C49" s="61" t="s">
        <v>10</v>
      </c>
      <c r="D49" s="62" t="s">
        <v>136</v>
      </c>
      <c r="E49" s="62" t="s">
        <v>137</v>
      </c>
      <c r="F49" s="63" t="s">
        <v>811</v>
      </c>
      <c r="G49" s="64" t="s">
        <v>812</v>
      </c>
      <c r="H49" s="65" t="s">
        <v>169</v>
      </c>
      <c r="I49" s="64" t="s">
        <v>190</v>
      </c>
      <c r="J49" s="63" t="s">
        <v>615</v>
      </c>
      <c r="K49" s="65">
        <v>3</v>
      </c>
      <c r="L49" s="65">
        <v>3</v>
      </c>
      <c r="M49" s="65">
        <v>2</v>
      </c>
      <c r="N49" s="65">
        <v>2</v>
      </c>
      <c r="O49" s="66">
        <f t="shared" si="6"/>
        <v>2.4</v>
      </c>
      <c r="P49" s="65">
        <v>2</v>
      </c>
      <c r="Q49" s="65">
        <v>1</v>
      </c>
      <c r="R49" s="65">
        <v>2</v>
      </c>
      <c r="S49" s="66">
        <f t="shared" si="7"/>
        <v>1.7</v>
      </c>
      <c r="T49" s="66">
        <f t="shared" si="8"/>
        <v>4.08</v>
      </c>
      <c r="U49" s="69" t="s">
        <v>484</v>
      </c>
      <c r="V49" s="69" t="s">
        <v>907</v>
      </c>
      <c r="W49" s="63" t="s">
        <v>519</v>
      </c>
      <c r="X49" s="69" t="s">
        <v>474</v>
      </c>
      <c r="Y49" s="66">
        <v>3</v>
      </c>
      <c r="Z49" s="59">
        <f t="shared" si="9"/>
        <v>1.08</v>
      </c>
      <c r="AA49" s="59" t="str">
        <f t="shared" si="10"/>
        <v>B</v>
      </c>
    </row>
    <row r="50" spans="1:27" s="42" customFormat="1" ht="155" x14ac:dyDescent="0.35">
      <c r="A50" s="49">
        <f t="shared" si="5"/>
        <v>46</v>
      </c>
      <c r="B50" s="71" t="s">
        <v>843</v>
      </c>
      <c r="C50" s="61" t="s">
        <v>153</v>
      </c>
      <c r="D50" s="62" t="s">
        <v>199</v>
      </c>
      <c r="E50" s="62" t="s">
        <v>200</v>
      </c>
      <c r="F50" s="63" t="s">
        <v>549</v>
      </c>
      <c r="G50" s="63" t="s">
        <v>550</v>
      </c>
      <c r="H50" s="77" t="s">
        <v>265</v>
      </c>
      <c r="I50" s="64" t="s">
        <v>534</v>
      </c>
      <c r="J50" s="62" t="s">
        <v>551</v>
      </c>
      <c r="K50" s="65">
        <v>3</v>
      </c>
      <c r="L50" s="65">
        <v>3</v>
      </c>
      <c r="M50" s="65">
        <v>2</v>
      </c>
      <c r="N50" s="65">
        <v>2</v>
      </c>
      <c r="O50" s="66">
        <f t="shared" si="6"/>
        <v>2.4</v>
      </c>
      <c r="P50" s="65">
        <v>2</v>
      </c>
      <c r="Q50" s="65">
        <v>1</v>
      </c>
      <c r="R50" s="65">
        <v>2</v>
      </c>
      <c r="S50" s="66">
        <f t="shared" si="7"/>
        <v>1.7</v>
      </c>
      <c r="T50" s="66">
        <f t="shared" si="8"/>
        <v>4.08</v>
      </c>
      <c r="U50" s="69" t="s">
        <v>931</v>
      </c>
      <c r="V50" s="69"/>
      <c r="W50" s="69" t="s">
        <v>552</v>
      </c>
      <c r="X50" s="73"/>
      <c r="Y50" s="66">
        <v>3</v>
      </c>
      <c r="Z50" s="59">
        <f t="shared" si="9"/>
        <v>1.08</v>
      </c>
      <c r="AA50" s="59" t="str">
        <f t="shared" si="10"/>
        <v>B</v>
      </c>
    </row>
    <row r="51" spans="1:27" s="42" customFormat="1" ht="170.5" x14ac:dyDescent="0.35">
      <c r="A51" s="49">
        <f t="shared" si="5"/>
        <v>47</v>
      </c>
      <c r="B51" s="71" t="s">
        <v>840</v>
      </c>
      <c r="C51" s="61" t="s">
        <v>96</v>
      </c>
      <c r="D51" s="62" t="s">
        <v>97</v>
      </c>
      <c r="E51" s="62" t="s">
        <v>0</v>
      </c>
      <c r="F51" s="63" t="s">
        <v>849</v>
      </c>
      <c r="G51" s="64" t="s">
        <v>318</v>
      </c>
      <c r="H51" s="65" t="s">
        <v>850</v>
      </c>
      <c r="I51" s="91" t="s">
        <v>190</v>
      </c>
      <c r="J51" s="64" t="s">
        <v>605</v>
      </c>
      <c r="K51" s="65">
        <v>2</v>
      </c>
      <c r="L51" s="65">
        <v>1</v>
      </c>
      <c r="M51" s="65">
        <v>1</v>
      </c>
      <c r="N51" s="65">
        <v>2</v>
      </c>
      <c r="O51" s="66">
        <f t="shared" si="6"/>
        <v>1.5</v>
      </c>
      <c r="P51" s="65">
        <v>2</v>
      </c>
      <c r="Q51" s="65">
        <v>1</v>
      </c>
      <c r="R51" s="65">
        <v>2</v>
      </c>
      <c r="S51" s="66">
        <f t="shared" si="7"/>
        <v>1.7</v>
      </c>
      <c r="T51" s="66">
        <f t="shared" si="8"/>
        <v>2.5499999999999998</v>
      </c>
      <c r="U51" s="67" t="s">
        <v>270</v>
      </c>
      <c r="V51" s="67" t="s">
        <v>273</v>
      </c>
      <c r="W51" s="67" t="s">
        <v>272</v>
      </c>
      <c r="X51" s="64" t="s">
        <v>314</v>
      </c>
      <c r="Y51" s="66">
        <v>5</v>
      </c>
      <c r="Z51" s="59">
        <f t="shared" si="9"/>
        <v>1</v>
      </c>
      <c r="AA51" s="59" t="str">
        <f t="shared" si="10"/>
        <v>R</v>
      </c>
    </row>
    <row r="52" spans="1:27" ht="139.5" x14ac:dyDescent="0.35">
      <c r="A52" s="49">
        <f t="shared" si="5"/>
        <v>48</v>
      </c>
      <c r="B52" s="71" t="s">
        <v>840</v>
      </c>
      <c r="C52" s="61" t="s">
        <v>96</v>
      </c>
      <c r="D52" s="62" t="s">
        <v>97</v>
      </c>
      <c r="E52" s="62" t="s">
        <v>6</v>
      </c>
      <c r="F52" s="63" t="s">
        <v>771</v>
      </c>
      <c r="G52" s="64" t="s">
        <v>770</v>
      </c>
      <c r="H52" s="65" t="s">
        <v>98</v>
      </c>
      <c r="I52" s="91" t="s">
        <v>190</v>
      </c>
      <c r="J52" s="64" t="s">
        <v>608</v>
      </c>
      <c r="K52" s="65">
        <v>2</v>
      </c>
      <c r="L52" s="65">
        <v>2</v>
      </c>
      <c r="M52" s="65">
        <v>2</v>
      </c>
      <c r="N52" s="65">
        <v>2</v>
      </c>
      <c r="O52" s="66">
        <f t="shared" si="6"/>
        <v>2</v>
      </c>
      <c r="P52" s="65">
        <v>2</v>
      </c>
      <c r="Q52" s="65">
        <v>1</v>
      </c>
      <c r="R52" s="65">
        <v>2</v>
      </c>
      <c r="S52" s="66">
        <f t="shared" si="7"/>
        <v>1.7</v>
      </c>
      <c r="T52" s="66">
        <f t="shared" si="8"/>
        <v>3.4</v>
      </c>
      <c r="U52" s="67" t="s">
        <v>270</v>
      </c>
      <c r="V52" s="67" t="s">
        <v>274</v>
      </c>
      <c r="W52" s="63" t="s">
        <v>766</v>
      </c>
      <c r="X52" s="64" t="s">
        <v>317</v>
      </c>
      <c r="Y52" s="66">
        <v>3</v>
      </c>
      <c r="Z52" s="59">
        <f t="shared" si="9"/>
        <v>1</v>
      </c>
      <c r="AA52" s="59" t="str">
        <f t="shared" si="10"/>
        <v>R</v>
      </c>
    </row>
    <row r="53" spans="1:27" ht="201.5" x14ac:dyDescent="0.35">
      <c r="A53" s="49">
        <f t="shared" si="5"/>
        <v>49</v>
      </c>
      <c r="B53" s="71" t="s">
        <v>840</v>
      </c>
      <c r="C53" s="61" t="s">
        <v>96</v>
      </c>
      <c r="D53" s="62" t="s">
        <v>97</v>
      </c>
      <c r="E53" s="62" t="s">
        <v>100</v>
      </c>
      <c r="F53" s="63" t="s">
        <v>319</v>
      </c>
      <c r="G53" s="64" t="s">
        <v>118</v>
      </c>
      <c r="H53" s="65" t="s">
        <v>98</v>
      </c>
      <c r="I53" s="91" t="s">
        <v>190</v>
      </c>
      <c r="J53" s="64" t="s">
        <v>777</v>
      </c>
      <c r="K53" s="65">
        <v>3</v>
      </c>
      <c r="L53" s="65">
        <v>3</v>
      </c>
      <c r="M53" s="65">
        <v>1</v>
      </c>
      <c r="N53" s="65">
        <v>2</v>
      </c>
      <c r="O53" s="66">
        <f t="shared" si="6"/>
        <v>2.1</v>
      </c>
      <c r="P53" s="65">
        <v>2</v>
      </c>
      <c r="Q53" s="65">
        <v>1</v>
      </c>
      <c r="R53" s="65">
        <v>2</v>
      </c>
      <c r="S53" s="66">
        <f t="shared" si="7"/>
        <v>1.7</v>
      </c>
      <c r="T53" s="66">
        <f t="shared" si="8"/>
        <v>3.57</v>
      </c>
      <c r="U53" s="67" t="s">
        <v>270</v>
      </c>
      <c r="V53" s="67" t="s">
        <v>274</v>
      </c>
      <c r="W53" s="64" t="s">
        <v>320</v>
      </c>
      <c r="X53" s="64" t="s">
        <v>778</v>
      </c>
      <c r="Y53" s="66">
        <v>3</v>
      </c>
      <c r="Z53" s="59">
        <f t="shared" si="9"/>
        <v>1</v>
      </c>
      <c r="AA53" s="59" t="str">
        <f t="shared" si="10"/>
        <v>R</v>
      </c>
    </row>
    <row r="54" spans="1:27" s="42" customFormat="1" ht="170.5" x14ac:dyDescent="0.35">
      <c r="A54" s="49">
        <f t="shared" si="5"/>
        <v>50</v>
      </c>
      <c r="B54" s="71" t="s">
        <v>840</v>
      </c>
      <c r="C54" s="61" t="s">
        <v>96</v>
      </c>
      <c r="D54" s="62" t="s">
        <v>97</v>
      </c>
      <c r="E54" s="62" t="s">
        <v>100</v>
      </c>
      <c r="F54" s="63" t="s">
        <v>280</v>
      </c>
      <c r="G54" s="64" t="s">
        <v>119</v>
      </c>
      <c r="H54" s="65" t="s">
        <v>99</v>
      </c>
      <c r="I54" s="91" t="s">
        <v>606</v>
      </c>
      <c r="J54" s="63" t="s">
        <v>607</v>
      </c>
      <c r="K54" s="65">
        <v>2</v>
      </c>
      <c r="L54" s="65">
        <v>3</v>
      </c>
      <c r="M54" s="65">
        <v>2</v>
      </c>
      <c r="N54" s="65">
        <v>1</v>
      </c>
      <c r="O54" s="66">
        <f t="shared" si="6"/>
        <v>1.9</v>
      </c>
      <c r="P54" s="65">
        <v>2</v>
      </c>
      <c r="Q54" s="65">
        <v>1</v>
      </c>
      <c r="R54" s="65">
        <v>2</v>
      </c>
      <c r="S54" s="66">
        <f t="shared" si="7"/>
        <v>1.7</v>
      </c>
      <c r="T54" s="66">
        <f t="shared" si="8"/>
        <v>3.23</v>
      </c>
      <c r="U54" s="67" t="s">
        <v>270</v>
      </c>
      <c r="V54" s="67" t="s">
        <v>278</v>
      </c>
      <c r="W54" s="63" t="s">
        <v>325</v>
      </c>
      <c r="X54" s="64" t="s">
        <v>324</v>
      </c>
      <c r="Y54" s="66">
        <v>4</v>
      </c>
      <c r="Z54" s="59">
        <f t="shared" si="9"/>
        <v>1</v>
      </c>
      <c r="AA54" s="59" t="str">
        <f t="shared" si="10"/>
        <v>R</v>
      </c>
    </row>
    <row r="55" spans="1:27" ht="139.5" x14ac:dyDescent="0.35">
      <c r="A55" s="49">
        <f t="shared" si="5"/>
        <v>51</v>
      </c>
      <c r="B55" s="71" t="s">
        <v>840</v>
      </c>
      <c r="C55" s="61" t="s">
        <v>96</v>
      </c>
      <c r="D55" s="62" t="s">
        <v>97</v>
      </c>
      <c r="E55" s="62" t="s">
        <v>116</v>
      </c>
      <c r="F55" s="63" t="s">
        <v>333</v>
      </c>
      <c r="G55" s="64" t="s">
        <v>334</v>
      </c>
      <c r="H55" s="65" t="s">
        <v>99</v>
      </c>
      <c r="I55" s="91" t="s">
        <v>190</v>
      </c>
      <c r="J55" s="63" t="s">
        <v>610</v>
      </c>
      <c r="K55" s="65">
        <v>1</v>
      </c>
      <c r="L55" s="65">
        <v>3</v>
      </c>
      <c r="M55" s="65">
        <v>2</v>
      </c>
      <c r="N55" s="65">
        <v>1</v>
      </c>
      <c r="O55" s="66">
        <f t="shared" si="6"/>
        <v>1.7</v>
      </c>
      <c r="P55" s="65">
        <v>2</v>
      </c>
      <c r="Q55" s="65">
        <v>1</v>
      </c>
      <c r="R55" s="65">
        <v>2</v>
      </c>
      <c r="S55" s="66">
        <f t="shared" si="7"/>
        <v>1.7</v>
      </c>
      <c r="T55" s="66">
        <f t="shared" si="8"/>
        <v>2.8899999999999997</v>
      </c>
      <c r="U55" s="67" t="s">
        <v>270</v>
      </c>
      <c r="V55" s="67" t="s">
        <v>335</v>
      </c>
      <c r="W55" s="64" t="s">
        <v>337</v>
      </c>
      <c r="X55" s="69"/>
      <c r="Y55" s="66">
        <v>3</v>
      </c>
      <c r="Z55" s="59">
        <f t="shared" si="9"/>
        <v>1</v>
      </c>
      <c r="AA55" s="59" t="str">
        <f t="shared" si="10"/>
        <v>R</v>
      </c>
    </row>
    <row r="56" spans="1:27" ht="139.5" x14ac:dyDescent="0.35">
      <c r="A56" s="49">
        <f t="shared" si="5"/>
        <v>52</v>
      </c>
      <c r="B56" s="71" t="s">
        <v>840</v>
      </c>
      <c r="C56" s="61" t="s">
        <v>96</v>
      </c>
      <c r="D56" s="62" t="s">
        <v>97</v>
      </c>
      <c r="E56" s="62" t="s">
        <v>117</v>
      </c>
      <c r="F56" s="63" t="s">
        <v>786</v>
      </c>
      <c r="G56" s="64" t="s">
        <v>339</v>
      </c>
      <c r="H56" s="70" t="s">
        <v>98</v>
      </c>
      <c r="I56" s="91" t="s">
        <v>190</v>
      </c>
      <c r="J56" s="64" t="s">
        <v>609</v>
      </c>
      <c r="K56" s="65">
        <v>3</v>
      </c>
      <c r="L56" s="65">
        <v>1</v>
      </c>
      <c r="M56" s="65">
        <v>3</v>
      </c>
      <c r="N56" s="65">
        <v>2</v>
      </c>
      <c r="O56" s="66">
        <f t="shared" si="6"/>
        <v>2.2999999999999998</v>
      </c>
      <c r="P56" s="65">
        <v>2</v>
      </c>
      <c r="Q56" s="65">
        <v>2</v>
      </c>
      <c r="R56" s="65">
        <v>2</v>
      </c>
      <c r="S56" s="66">
        <f t="shared" si="7"/>
        <v>2</v>
      </c>
      <c r="T56" s="66">
        <f t="shared" si="8"/>
        <v>4.5999999999999996</v>
      </c>
      <c r="U56" s="67" t="s">
        <v>270</v>
      </c>
      <c r="V56" s="64" t="s">
        <v>335</v>
      </c>
      <c r="W56" s="63" t="s">
        <v>344</v>
      </c>
      <c r="X56" s="64"/>
      <c r="Y56" s="66">
        <v>4</v>
      </c>
      <c r="Z56" s="59">
        <f t="shared" si="9"/>
        <v>1</v>
      </c>
      <c r="AA56" s="59" t="str">
        <f t="shared" si="10"/>
        <v>R</v>
      </c>
    </row>
    <row r="57" spans="1:27" ht="170.5" x14ac:dyDescent="0.35">
      <c r="A57" s="49">
        <f t="shared" si="5"/>
        <v>53</v>
      </c>
      <c r="B57" s="71" t="s">
        <v>840</v>
      </c>
      <c r="C57" s="61" t="s">
        <v>96</v>
      </c>
      <c r="D57" s="62" t="s">
        <v>97</v>
      </c>
      <c r="E57" s="62" t="s">
        <v>117</v>
      </c>
      <c r="F57" s="63" t="s">
        <v>852</v>
      </c>
      <c r="G57" s="64" t="s">
        <v>115</v>
      </c>
      <c r="H57" s="70" t="s">
        <v>127</v>
      </c>
      <c r="I57" s="91" t="s">
        <v>190</v>
      </c>
      <c r="J57" s="63" t="s">
        <v>345</v>
      </c>
      <c r="K57" s="65">
        <v>3</v>
      </c>
      <c r="L57" s="65">
        <v>3</v>
      </c>
      <c r="M57" s="65">
        <v>2</v>
      </c>
      <c r="N57" s="65">
        <v>2</v>
      </c>
      <c r="O57" s="66">
        <f t="shared" si="6"/>
        <v>2.4</v>
      </c>
      <c r="P57" s="65">
        <v>2</v>
      </c>
      <c r="Q57" s="65">
        <v>2</v>
      </c>
      <c r="R57" s="65">
        <v>2</v>
      </c>
      <c r="S57" s="66">
        <f t="shared" si="7"/>
        <v>2</v>
      </c>
      <c r="T57" s="66">
        <f t="shared" si="8"/>
        <v>4.8</v>
      </c>
      <c r="U57" s="67" t="s">
        <v>270</v>
      </c>
      <c r="V57" s="64" t="s">
        <v>343</v>
      </c>
      <c r="W57" s="64" t="s">
        <v>346</v>
      </c>
      <c r="X57" s="64"/>
      <c r="Y57" s="66">
        <v>4</v>
      </c>
      <c r="Z57" s="59">
        <f t="shared" si="9"/>
        <v>1</v>
      </c>
      <c r="AA57" s="59" t="str">
        <f t="shared" si="10"/>
        <v>R</v>
      </c>
    </row>
    <row r="58" spans="1:27" ht="139.5" x14ac:dyDescent="0.35">
      <c r="A58" s="49">
        <f t="shared" si="5"/>
        <v>54</v>
      </c>
      <c r="B58" s="71" t="s">
        <v>841</v>
      </c>
      <c r="C58" s="61" t="s">
        <v>96</v>
      </c>
      <c r="D58" s="62" t="s">
        <v>102</v>
      </c>
      <c r="E58" s="62" t="s">
        <v>104</v>
      </c>
      <c r="F58" s="63" t="s">
        <v>349</v>
      </c>
      <c r="G58" s="64" t="s">
        <v>350</v>
      </c>
      <c r="H58" s="65" t="s">
        <v>98</v>
      </c>
      <c r="I58" s="91" t="s">
        <v>190</v>
      </c>
      <c r="J58" s="63" t="s">
        <v>348</v>
      </c>
      <c r="K58" s="65">
        <v>3</v>
      </c>
      <c r="L58" s="65">
        <v>1</v>
      </c>
      <c r="M58" s="65">
        <v>1</v>
      </c>
      <c r="N58" s="65">
        <v>1</v>
      </c>
      <c r="O58" s="66">
        <f t="shared" si="6"/>
        <v>1.4</v>
      </c>
      <c r="P58" s="65">
        <v>1</v>
      </c>
      <c r="Q58" s="65">
        <v>1</v>
      </c>
      <c r="R58" s="65">
        <v>3</v>
      </c>
      <c r="S58" s="66">
        <f t="shared" si="7"/>
        <v>1.6</v>
      </c>
      <c r="T58" s="66">
        <f t="shared" si="8"/>
        <v>2.2399999999999998</v>
      </c>
      <c r="U58" s="64" t="s">
        <v>351</v>
      </c>
      <c r="V58" s="64" t="s">
        <v>352</v>
      </c>
      <c r="W58" s="63" t="s">
        <v>354</v>
      </c>
      <c r="X58" s="63" t="s">
        <v>353</v>
      </c>
      <c r="Y58" s="66">
        <v>3</v>
      </c>
      <c r="Z58" s="59">
        <f t="shared" si="9"/>
        <v>1</v>
      </c>
      <c r="AA58" s="59" t="str">
        <f t="shared" si="10"/>
        <v>R</v>
      </c>
    </row>
    <row r="59" spans="1:27" ht="139.5" x14ac:dyDescent="0.35">
      <c r="A59" s="49">
        <f t="shared" si="5"/>
        <v>55</v>
      </c>
      <c r="B59" s="71" t="s">
        <v>841</v>
      </c>
      <c r="C59" s="61" t="s">
        <v>96</v>
      </c>
      <c r="D59" s="62" t="s">
        <v>102</v>
      </c>
      <c r="E59" s="62" t="s">
        <v>105</v>
      </c>
      <c r="F59" s="63" t="s">
        <v>358</v>
      </c>
      <c r="G59" s="64" t="s">
        <v>359</v>
      </c>
      <c r="H59" s="65" t="s">
        <v>98</v>
      </c>
      <c r="I59" s="91" t="s">
        <v>190</v>
      </c>
      <c r="J59" s="63" t="s">
        <v>360</v>
      </c>
      <c r="K59" s="65">
        <v>3</v>
      </c>
      <c r="L59" s="65">
        <v>1</v>
      </c>
      <c r="M59" s="65">
        <v>2</v>
      </c>
      <c r="N59" s="65">
        <v>1</v>
      </c>
      <c r="O59" s="66">
        <f t="shared" si="6"/>
        <v>1.7</v>
      </c>
      <c r="P59" s="65">
        <v>1</v>
      </c>
      <c r="Q59" s="65">
        <v>1</v>
      </c>
      <c r="R59" s="65">
        <v>1</v>
      </c>
      <c r="S59" s="66">
        <f t="shared" si="7"/>
        <v>1</v>
      </c>
      <c r="T59" s="66">
        <f t="shared" si="8"/>
        <v>1.7</v>
      </c>
      <c r="U59" s="64" t="s">
        <v>361</v>
      </c>
      <c r="V59" s="69" t="s">
        <v>335</v>
      </c>
      <c r="W59" s="62"/>
      <c r="X59" s="73"/>
      <c r="Y59" s="66">
        <v>3</v>
      </c>
      <c r="Z59" s="59">
        <f t="shared" si="9"/>
        <v>1</v>
      </c>
      <c r="AA59" s="59" t="str">
        <f t="shared" si="10"/>
        <v>R</v>
      </c>
    </row>
    <row r="60" spans="1:27" ht="139.5" x14ac:dyDescent="0.35">
      <c r="A60" s="49">
        <f t="shared" si="5"/>
        <v>56</v>
      </c>
      <c r="B60" s="71" t="s">
        <v>841</v>
      </c>
      <c r="C60" s="61" t="s">
        <v>153</v>
      </c>
      <c r="D60" s="74" t="s">
        <v>11</v>
      </c>
      <c r="E60" s="63" t="s">
        <v>193</v>
      </c>
      <c r="F60" s="63" t="s">
        <v>853</v>
      </c>
      <c r="G60" s="64" t="s">
        <v>562</v>
      </c>
      <c r="H60" s="65" t="s">
        <v>288</v>
      </c>
      <c r="I60" s="91" t="s">
        <v>190</v>
      </c>
      <c r="J60" s="63" t="s">
        <v>564</v>
      </c>
      <c r="K60" s="65">
        <v>2</v>
      </c>
      <c r="L60" s="65">
        <v>1</v>
      </c>
      <c r="M60" s="65">
        <v>3</v>
      </c>
      <c r="N60" s="65">
        <v>1</v>
      </c>
      <c r="O60" s="66">
        <f t="shared" si="6"/>
        <v>1.8</v>
      </c>
      <c r="P60" s="65">
        <v>1</v>
      </c>
      <c r="Q60" s="65">
        <v>1</v>
      </c>
      <c r="R60" s="65">
        <v>1</v>
      </c>
      <c r="S60" s="66">
        <f t="shared" si="7"/>
        <v>1</v>
      </c>
      <c r="T60" s="66">
        <f t="shared" si="8"/>
        <v>1.8</v>
      </c>
      <c r="U60" s="64" t="s">
        <v>361</v>
      </c>
      <c r="V60" s="69" t="s">
        <v>335</v>
      </c>
      <c r="W60" s="64" t="s">
        <v>567</v>
      </c>
      <c r="X60" s="73"/>
      <c r="Y60" s="66">
        <v>3</v>
      </c>
      <c r="Z60" s="59">
        <f t="shared" si="9"/>
        <v>1</v>
      </c>
      <c r="AA60" s="59" t="str">
        <f t="shared" si="10"/>
        <v>R</v>
      </c>
    </row>
    <row r="61" spans="1:27" ht="139.5" x14ac:dyDescent="0.35">
      <c r="A61" s="49">
        <f t="shared" si="5"/>
        <v>57</v>
      </c>
      <c r="B61" s="71" t="s">
        <v>841</v>
      </c>
      <c r="C61" s="61" t="s">
        <v>153</v>
      </c>
      <c r="D61" s="74" t="s">
        <v>11</v>
      </c>
      <c r="E61" s="63" t="s">
        <v>194</v>
      </c>
      <c r="F61" s="63" t="s">
        <v>563</v>
      </c>
      <c r="G61" s="64" t="s">
        <v>562</v>
      </c>
      <c r="H61" s="65" t="s">
        <v>288</v>
      </c>
      <c r="I61" s="91" t="s">
        <v>190</v>
      </c>
      <c r="J61" s="63" t="s">
        <v>565</v>
      </c>
      <c r="K61" s="65">
        <v>2</v>
      </c>
      <c r="L61" s="65">
        <v>1</v>
      </c>
      <c r="M61" s="65">
        <v>3</v>
      </c>
      <c r="N61" s="65">
        <v>1</v>
      </c>
      <c r="O61" s="66">
        <f t="shared" si="6"/>
        <v>1.8</v>
      </c>
      <c r="P61" s="65">
        <v>1</v>
      </c>
      <c r="Q61" s="65">
        <v>1</v>
      </c>
      <c r="R61" s="65">
        <v>1</v>
      </c>
      <c r="S61" s="66">
        <f t="shared" si="7"/>
        <v>1</v>
      </c>
      <c r="T61" s="66">
        <f t="shared" si="8"/>
        <v>1.8</v>
      </c>
      <c r="U61" s="64" t="s">
        <v>361</v>
      </c>
      <c r="V61" s="69" t="s">
        <v>335</v>
      </c>
      <c r="W61" s="64" t="s">
        <v>566</v>
      </c>
      <c r="X61" s="73"/>
      <c r="Y61" s="66">
        <v>2</v>
      </c>
      <c r="Z61" s="59">
        <f t="shared" si="9"/>
        <v>1</v>
      </c>
      <c r="AA61" s="59" t="str">
        <f t="shared" si="10"/>
        <v>R</v>
      </c>
    </row>
    <row r="62" spans="1:27" ht="139.5" x14ac:dyDescent="0.35">
      <c r="A62" s="49">
        <f t="shared" si="5"/>
        <v>58</v>
      </c>
      <c r="B62" s="71" t="s">
        <v>841</v>
      </c>
      <c r="C62" s="61" t="s">
        <v>96</v>
      </c>
      <c r="D62" s="62" t="s">
        <v>102</v>
      </c>
      <c r="E62" s="62" t="s">
        <v>123</v>
      </c>
      <c r="F62" s="63" t="s">
        <v>854</v>
      </c>
      <c r="G62" s="64" t="s">
        <v>365</v>
      </c>
      <c r="H62" s="65" t="s">
        <v>98</v>
      </c>
      <c r="I62" s="91" t="s">
        <v>190</v>
      </c>
      <c r="J62" s="62" t="s">
        <v>366</v>
      </c>
      <c r="K62" s="65">
        <v>3</v>
      </c>
      <c r="L62" s="65">
        <v>1</v>
      </c>
      <c r="M62" s="65">
        <v>3</v>
      </c>
      <c r="N62" s="65">
        <v>1</v>
      </c>
      <c r="O62" s="66">
        <f t="shared" si="6"/>
        <v>2</v>
      </c>
      <c r="P62" s="65">
        <v>1</v>
      </c>
      <c r="Q62" s="65">
        <v>1</v>
      </c>
      <c r="R62" s="65">
        <v>1</v>
      </c>
      <c r="S62" s="66">
        <f t="shared" si="7"/>
        <v>1</v>
      </c>
      <c r="T62" s="66">
        <f t="shared" si="8"/>
        <v>2</v>
      </c>
      <c r="U62" s="69" t="s">
        <v>367</v>
      </c>
      <c r="V62" s="73"/>
      <c r="W62" s="62" t="s">
        <v>289</v>
      </c>
      <c r="X62" s="73"/>
      <c r="Y62" s="66">
        <v>2</v>
      </c>
      <c r="Z62" s="59">
        <f t="shared" si="9"/>
        <v>1</v>
      </c>
      <c r="AA62" s="59" t="str">
        <f t="shared" si="10"/>
        <v>R</v>
      </c>
    </row>
    <row r="63" spans="1:27" ht="139.5" x14ac:dyDescent="0.35">
      <c r="A63" s="49">
        <f t="shared" si="5"/>
        <v>59</v>
      </c>
      <c r="B63" s="71" t="s">
        <v>841</v>
      </c>
      <c r="C63" s="61" t="s">
        <v>96</v>
      </c>
      <c r="D63" s="62" t="s">
        <v>102</v>
      </c>
      <c r="E63" s="62" t="s">
        <v>121</v>
      </c>
      <c r="F63" s="63" t="s">
        <v>855</v>
      </c>
      <c r="G63" s="64" t="s">
        <v>856</v>
      </c>
      <c r="H63" s="65" t="s">
        <v>290</v>
      </c>
      <c r="I63" s="64" t="s">
        <v>190</v>
      </c>
      <c r="J63" s="63" t="s">
        <v>368</v>
      </c>
      <c r="K63" s="65">
        <v>3</v>
      </c>
      <c r="L63" s="65">
        <v>1</v>
      </c>
      <c r="M63" s="65">
        <v>2</v>
      </c>
      <c r="N63" s="65">
        <v>1</v>
      </c>
      <c r="O63" s="66">
        <f t="shared" si="6"/>
        <v>1.7</v>
      </c>
      <c r="P63" s="65">
        <v>1</v>
      </c>
      <c r="Q63" s="65">
        <v>1</v>
      </c>
      <c r="R63" s="65">
        <v>1</v>
      </c>
      <c r="S63" s="66">
        <f t="shared" si="7"/>
        <v>1</v>
      </c>
      <c r="T63" s="66">
        <f t="shared" si="8"/>
        <v>1.7</v>
      </c>
      <c r="U63" s="69" t="s">
        <v>270</v>
      </c>
      <c r="V63" s="73"/>
      <c r="W63" s="62" t="s">
        <v>370</v>
      </c>
      <c r="X63" s="76"/>
      <c r="Y63" s="66">
        <v>2</v>
      </c>
      <c r="Z63" s="59">
        <f t="shared" si="9"/>
        <v>1</v>
      </c>
      <c r="AA63" s="59" t="str">
        <f t="shared" si="10"/>
        <v>R</v>
      </c>
    </row>
    <row r="64" spans="1:27" ht="139.5" x14ac:dyDescent="0.35">
      <c r="A64" s="49">
        <f t="shared" si="5"/>
        <v>60</v>
      </c>
      <c r="B64" s="71" t="s">
        <v>841</v>
      </c>
      <c r="C64" s="61" t="s">
        <v>96</v>
      </c>
      <c r="D64" s="62" t="s">
        <v>102</v>
      </c>
      <c r="E64" s="62" t="s">
        <v>122</v>
      </c>
      <c r="F64" s="63" t="s">
        <v>788</v>
      </c>
      <c r="G64" s="64" t="s">
        <v>374</v>
      </c>
      <c r="H64" s="65" t="s">
        <v>98</v>
      </c>
      <c r="I64" s="64" t="s">
        <v>190</v>
      </c>
      <c r="J64" s="62" t="s">
        <v>375</v>
      </c>
      <c r="K64" s="65">
        <v>3</v>
      </c>
      <c r="L64" s="65">
        <v>1</v>
      </c>
      <c r="M64" s="65">
        <v>3</v>
      </c>
      <c r="N64" s="65">
        <v>1</v>
      </c>
      <c r="O64" s="66">
        <f t="shared" si="6"/>
        <v>2</v>
      </c>
      <c r="P64" s="65">
        <v>1</v>
      </c>
      <c r="Q64" s="65">
        <v>1</v>
      </c>
      <c r="R64" s="65">
        <v>1</v>
      </c>
      <c r="S64" s="66">
        <f t="shared" si="7"/>
        <v>1</v>
      </c>
      <c r="T64" s="66">
        <f t="shared" si="8"/>
        <v>2</v>
      </c>
      <c r="U64" s="69" t="s">
        <v>369</v>
      </c>
      <c r="V64" s="73"/>
      <c r="W64" s="62" t="s">
        <v>789</v>
      </c>
      <c r="X64" s="73"/>
      <c r="Y64" s="66">
        <v>2</v>
      </c>
      <c r="Z64" s="59">
        <f t="shared" si="9"/>
        <v>1</v>
      </c>
      <c r="AA64" s="59" t="str">
        <f t="shared" si="10"/>
        <v>R</v>
      </c>
    </row>
    <row r="65" spans="1:27" s="42" customFormat="1" ht="139.5" x14ac:dyDescent="0.35">
      <c r="A65" s="49">
        <f t="shared" si="5"/>
        <v>61</v>
      </c>
      <c r="B65" s="71" t="s">
        <v>841</v>
      </c>
      <c r="C65" s="61" t="s">
        <v>96</v>
      </c>
      <c r="D65" s="62" t="s">
        <v>102</v>
      </c>
      <c r="E65" s="62" t="s">
        <v>107</v>
      </c>
      <c r="F65" s="63" t="s">
        <v>376</v>
      </c>
      <c r="G65" s="64" t="s">
        <v>377</v>
      </c>
      <c r="H65" s="65" t="s">
        <v>98</v>
      </c>
      <c r="I65" s="64" t="s">
        <v>190</v>
      </c>
      <c r="J65" s="63" t="s">
        <v>292</v>
      </c>
      <c r="K65" s="65">
        <v>3</v>
      </c>
      <c r="L65" s="65">
        <v>1</v>
      </c>
      <c r="M65" s="65">
        <v>3</v>
      </c>
      <c r="N65" s="65">
        <v>1</v>
      </c>
      <c r="O65" s="66">
        <f t="shared" si="6"/>
        <v>2</v>
      </c>
      <c r="P65" s="65">
        <v>1</v>
      </c>
      <c r="Q65" s="65">
        <v>1</v>
      </c>
      <c r="R65" s="65">
        <v>2</v>
      </c>
      <c r="S65" s="66">
        <f t="shared" si="7"/>
        <v>1.3</v>
      </c>
      <c r="T65" s="66">
        <f t="shared" si="8"/>
        <v>2.6</v>
      </c>
      <c r="U65" s="69" t="s">
        <v>378</v>
      </c>
      <c r="V65" s="69" t="s">
        <v>384</v>
      </c>
      <c r="W65" s="69" t="s">
        <v>380</v>
      </c>
      <c r="X65" s="62"/>
      <c r="Y65" s="66">
        <v>2</v>
      </c>
      <c r="Z65" s="59">
        <f t="shared" si="9"/>
        <v>1</v>
      </c>
      <c r="AA65" s="59" t="str">
        <f t="shared" si="10"/>
        <v>R</v>
      </c>
    </row>
    <row r="66" spans="1:27" s="42" customFormat="1" ht="139.5" x14ac:dyDescent="0.35">
      <c r="A66" s="49">
        <f t="shared" si="5"/>
        <v>62</v>
      </c>
      <c r="B66" s="71" t="s">
        <v>841</v>
      </c>
      <c r="C66" s="61" t="s">
        <v>96</v>
      </c>
      <c r="D66" s="62" t="s">
        <v>102</v>
      </c>
      <c r="E66" s="62" t="s">
        <v>107</v>
      </c>
      <c r="F66" s="63" t="s">
        <v>381</v>
      </c>
      <c r="G66" s="64" t="s">
        <v>382</v>
      </c>
      <c r="H66" s="65" t="s">
        <v>98</v>
      </c>
      <c r="I66" s="64" t="s">
        <v>190</v>
      </c>
      <c r="J66" s="63" t="s">
        <v>383</v>
      </c>
      <c r="K66" s="65">
        <v>2</v>
      </c>
      <c r="L66" s="65">
        <v>1</v>
      </c>
      <c r="M66" s="65">
        <v>1</v>
      </c>
      <c r="N66" s="65">
        <v>1</v>
      </c>
      <c r="O66" s="66">
        <f t="shared" si="6"/>
        <v>1.2</v>
      </c>
      <c r="P66" s="65">
        <v>1</v>
      </c>
      <c r="Q66" s="65">
        <v>1</v>
      </c>
      <c r="R66" s="65">
        <v>2</v>
      </c>
      <c r="S66" s="66">
        <f t="shared" si="7"/>
        <v>1.3</v>
      </c>
      <c r="T66" s="66">
        <f t="shared" si="8"/>
        <v>1.56</v>
      </c>
      <c r="U66" s="69" t="s">
        <v>270</v>
      </c>
      <c r="V66" s="69" t="s">
        <v>384</v>
      </c>
      <c r="W66" s="69" t="s">
        <v>385</v>
      </c>
      <c r="X66" s="62" t="s">
        <v>386</v>
      </c>
      <c r="Y66" s="66">
        <v>2</v>
      </c>
      <c r="Z66" s="59">
        <f t="shared" si="9"/>
        <v>1</v>
      </c>
      <c r="AA66" s="59" t="str">
        <f t="shared" si="10"/>
        <v>R</v>
      </c>
    </row>
    <row r="67" spans="1:27" s="42" customFormat="1" ht="139.5" x14ac:dyDescent="0.35">
      <c r="A67" s="49">
        <f t="shared" si="5"/>
        <v>63</v>
      </c>
      <c r="B67" s="71" t="s">
        <v>841</v>
      </c>
      <c r="C67" s="61" t="s">
        <v>96</v>
      </c>
      <c r="D67" s="62" t="s">
        <v>102</v>
      </c>
      <c r="E67" s="62" t="s">
        <v>9</v>
      </c>
      <c r="F67" s="63" t="s">
        <v>388</v>
      </c>
      <c r="G67" s="64" t="s">
        <v>390</v>
      </c>
      <c r="H67" s="65" t="s">
        <v>98</v>
      </c>
      <c r="I67" s="64" t="s">
        <v>190</v>
      </c>
      <c r="J67" s="63" t="s">
        <v>614</v>
      </c>
      <c r="K67" s="65">
        <v>2</v>
      </c>
      <c r="L67" s="65">
        <v>3</v>
      </c>
      <c r="M67" s="65">
        <v>1</v>
      </c>
      <c r="N67" s="65">
        <v>2</v>
      </c>
      <c r="O67" s="66">
        <f t="shared" si="6"/>
        <v>1.9</v>
      </c>
      <c r="P67" s="65">
        <v>2</v>
      </c>
      <c r="Q67" s="65">
        <v>2</v>
      </c>
      <c r="R67" s="65">
        <v>1</v>
      </c>
      <c r="S67" s="66">
        <f t="shared" si="7"/>
        <v>1.7</v>
      </c>
      <c r="T67" s="66">
        <f t="shared" si="8"/>
        <v>3.23</v>
      </c>
      <c r="U67" s="69" t="s">
        <v>369</v>
      </c>
      <c r="V67" s="69" t="s">
        <v>391</v>
      </c>
      <c r="W67" s="69" t="s">
        <v>392</v>
      </c>
      <c r="X67" s="62" t="s">
        <v>293</v>
      </c>
      <c r="Y67" s="66">
        <v>3</v>
      </c>
      <c r="Z67" s="59">
        <f t="shared" si="9"/>
        <v>1</v>
      </c>
      <c r="AA67" s="59" t="str">
        <f t="shared" si="10"/>
        <v>R</v>
      </c>
    </row>
    <row r="68" spans="1:27" ht="139.5" x14ac:dyDescent="0.35">
      <c r="A68" s="49">
        <f t="shared" si="5"/>
        <v>64</v>
      </c>
      <c r="B68" s="71" t="s">
        <v>840</v>
      </c>
      <c r="C68" s="61" t="s">
        <v>96</v>
      </c>
      <c r="D68" s="62" t="s">
        <v>102</v>
      </c>
      <c r="E68" s="62" t="s">
        <v>106</v>
      </c>
      <c r="F68" s="63" t="s">
        <v>393</v>
      </c>
      <c r="G68" s="64" t="s">
        <v>389</v>
      </c>
      <c r="H68" s="65" t="s">
        <v>394</v>
      </c>
      <c r="I68" s="64" t="s">
        <v>190</v>
      </c>
      <c r="J68" s="64" t="s">
        <v>612</v>
      </c>
      <c r="K68" s="65">
        <v>2</v>
      </c>
      <c r="L68" s="65">
        <v>3</v>
      </c>
      <c r="M68" s="65">
        <v>3</v>
      </c>
      <c r="N68" s="65">
        <v>2</v>
      </c>
      <c r="O68" s="66">
        <f t="shared" si="6"/>
        <v>2.5</v>
      </c>
      <c r="P68" s="65">
        <v>2</v>
      </c>
      <c r="Q68" s="65">
        <v>1</v>
      </c>
      <c r="R68" s="65">
        <v>2</v>
      </c>
      <c r="S68" s="66">
        <f t="shared" si="7"/>
        <v>1.7</v>
      </c>
      <c r="T68" s="66">
        <f t="shared" si="8"/>
        <v>4.25</v>
      </c>
      <c r="U68" s="69" t="s">
        <v>270</v>
      </c>
      <c r="V68" s="69" t="s">
        <v>335</v>
      </c>
      <c r="W68" s="69" t="s">
        <v>395</v>
      </c>
      <c r="X68" s="69" t="s">
        <v>336</v>
      </c>
      <c r="Y68" s="66">
        <v>4</v>
      </c>
      <c r="Z68" s="59">
        <f t="shared" si="9"/>
        <v>1</v>
      </c>
      <c r="AA68" s="59" t="str">
        <f t="shared" si="10"/>
        <v>R</v>
      </c>
    </row>
    <row r="69" spans="1:27" ht="139.5" x14ac:dyDescent="0.35">
      <c r="A69" s="49">
        <f t="shared" si="5"/>
        <v>65</v>
      </c>
      <c r="B69" s="71" t="s">
        <v>840</v>
      </c>
      <c r="C69" s="61" t="s">
        <v>96</v>
      </c>
      <c r="D69" s="62" t="s">
        <v>102</v>
      </c>
      <c r="E69" s="62" t="s">
        <v>106</v>
      </c>
      <c r="F69" s="63" t="s">
        <v>858</v>
      </c>
      <c r="G69" s="64" t="s">
        <v>397</v>
      </c>
      <c r="H69" s="65" t="s">
        <v>156</v>
      </c>
      <c r="I69" s="64" t="s">
        <v>190</v>
      </c>
      <c r="J69" s="64" t="s">
        <v>613</v>
      </c>
      <c r="K69" s="65">
        <v>2</v>
      </c>
      <c r="L69" s="65">
        <v>3</v>
      </c>
      <c r="M69" s="65">
        <v>2</v>
      </c>
      <c r="N69" s="65">
        <v>2</v>
      </c>
      <c r="O69" s="66">
        <f t="shared" ref="O69:O100" si="11">((K69*$K$2)+(L69*$L$2)+(M69*$M$2)+(N69*$N$2))/$O$2</f>
        <v>2.2000000000000002</v>
      </c>
      <c r="P69" s="65">
        <v>2</v>
      </c>
      <c r="Q69" s="65">
        <v>1</v>
      </c>
      <c r="R69" s="65">
        <v>2</v>
      </c>
      <c r="S69" s="66">
        <f t="shared" ref="S69:S100" si="12">((P69*$P$2)+(Q69*$Q$2)+(R69*$R$2))/$S$2</f>
        <v>1.7</v>
      </c>
      <c r="T69" s="66">
        <f t="shared" ref="T69:T100" si="13">O69*S69</f>
        <v>3.74</v>
      </c>
      <c r="U69" s="69" t="s">
        <v>270</v>
      </c>
      <c r="V69" s="69" t="s">
        <v>335</v>
      </c>
      <c r="W69" s="69" t="s">
        <v>398</v>
      </c>
      <c r="X69" s="69" t="s">
        <v>336</v>
      </c>
      <c r="Y69" s="66">
        <v>4</v>
      </c>
      <c r="Z69" s="59">
        <f t="shared" ref="Z69:Z100" si="14">IF(T69-Y69&gt;1,T69-Y69,1)</f>
        <v>1</v>
      </c>
      <c r="AA69" s="59" t="str">
        <f t="shared" ref="AA69:AA100" si="15">IF(Z69="","",IF(Z69&gt;8,"A",IF(Z69&gt;6,"M/A",IF(Z69&gt;5,"M",IF(Z69&gt;3,"M/B",IF(Z69&gt;1,"B","R"))))))</f>
        <v>R</v>
      </c>
    </row>
    <row r="70" spans="1:27" s="42" customFormat="1" ht="139.5" x14ac:dyDescent="0.35">
      <c r="A70" s="49">
        <f t="shared" ref="A70:A107" si="16">A69+1</f>
        <v>66</v>
      </c>
      <c r="B70" s="71" t="s">
        <v>841</v>
      </c>
      <c r="C70" s="61" t="s">
        <v>96</v>
      </c>
      <c r="D70" s="62" t="s">
        <v>102</v>
      </c>
      <c r="E70" s="62" t="s">
        <v>103</v>
      </c>
      <c r="F70" s="63" t="s">
        <v>792</v>
      </c>
      <c r="G70" s="64" t="s">
        <v>399</v>
      </c>
      <c r="H70" s="65" t="s">
        <v>294</v>
      </c>
      <c r="I70" s="64" t="s">
        <v>190</v>
      </c>
      <c r="J70" s="63" t="s">
        <v>402</v>
      </c>
      <c r="K70" s="65">
        <v>2</v>
      </c>
      <c r="L70" s="65">
        <v>3</v>
      </c>
      <c r="M70" s="65">
        <v>2</v>
      </c>
      <c r="N70" s="65">
        <v>1</v>
      </c>
      <c r="O70" s="66">
        <f t="shared" si="11"/>
        <v>1.9</v>
      </c>
      <c r="P70" s="65">
        <v>1</v>
      </c>
      <c r="Q70" s="65">
        <v>1</v>
      </c>
      <c r="R70" s="65">
        <v>1</v>
      </c>
      <c r="S70" s="66">
        <f t="shared" si="12"/>
        <v>1</v>
      </c>
      <c r="T70" s="66">
        <f t="shared" si="13"/>
        <v>1.9</v>
      </c>
      <c r="U70" s="69" t="s">
        <v>400</v>
      </c>
      <c r="V70" s="69" t="s">
        <v>335</v>
      </c>
      <c r="W70" s="64" t="s">
        <v>401</v>
      </c>
      <c r="X70" s="76" t="s">
        <v>295</v>
      </c>
      <c r="Y70" s="66">
        <v>3</v>
      </c>
      <c r="Z70" s="59">
        <f t="shared" si="14"/>
        <v>1</v>
      </c>
      <c r="AA70" s="59" t="str">
        <f t="shared" si="15"/>
        <v>R</v>
      </c>
    </row>
    <row r="71" spans="1:27" s="42" customFormat="1" ht="139.5" x14ac:dyDescent="0.35">
      <c r="A71" s="49">
        <f t="shared" si="16"/>
        <v>67</v>
      </c>
      <c r="B71" s="71" t="s">
        <v>841</v>
      </c>
      <c r="C71" s="61" t="s">
        <v>153</v>
      </c>
      <c r="D71" s="62" t="s">
        <v>11</v>
      </c>
      <c r="E71" s="62" t="s">
        <v>196</v>
      </c>
      <c r="F71" s="63" t="s">
        <v>536</v>
      </c>
      <c r="G71" s="64" t="s">
        <v>363</v>
      </c>
      <c r="H71" s="77" t="s">
        <v>133</v>
      </c>
      <c r="I71" s="64" t="s">
        <v>190</v>
      </c>
      <c r="J71" s="62" t="s">
        <v>537</v>
      </c>
      <c r="K71" s="65">
        <v>1</v>
      </c>
      <c r="L71" s="65">
        <v>3</v>
      </c>
      <c r="M71" s="65">
        <v>2</v>
      </c>
      <c r="N71" s="65">
        <v>2</v>
      </c>
      <c r="O71" s="66">
        <f t="shared" si="11"/>
        <v>2</v>
      </c>
      <c r="P71" s="65">
        <v>2</v>
      </c>
      <c r="Q71" s="65">
        <v>1</v>
      </c>
      <c r="R71" s="65">
        <v>1</v>
      </c>
      <c r="S71" s="66">
        <f t="shared" si="12"/>
        <v>1.4</v>
      </c>
      <c r="T71" s="66">
        <f t="shared" si="13"/>
        <v>2.8</v>
      </c>
      <c r="U71" s="69" t="s">
        <v>484</v>
      </c>
      <c r="V71" s="69" t="s">
        <v>539</v>
      </c>
      <c r="W71" s="69" t="s">
        <v>538</v>
      </c>
      <c r="X71" s="69"/>
      <c r="Y71" s="66">
        <v>3</v>
      </c>
      <c r="Z71" s="59">
        <f t="shared" si="14"/>
        <v>1</v>
      </c>
      <c r="AA71" s="59" t="str">
        <f t="shared" si="15"/>
        <v>R</v>
      </c>
    </row>
    <row r="72" spans="1:27" ht="139.5" x14ac:dyDescent="0.35">
      <c r="A72" s="49">
        <f t="shared" si="16"/>
        <v>68</v>
      </c>
      <c r="B72" s="71" t="s">
        <v>841</v>
      </c>
      <c r="C72" s="61" t="s">
        <v>153</v>
      </c>
      <c r="D72" s="62" t="s">
        <v>11</v>
      </c>
      <c r="E72" s="62" t="s">
        <v>197</v>
      </c>
      <c r="F72" s="63" t="s">
        <v>540</v>
      </c>
      <c r="G72" s="63" t="s">
        <v>541</v>
      </c>
      <c r="H72" s="77" t="s">
        <v>133</v>
      </c>
      <c r="I72" s="64" t="s">
        <v>190</v>
      </c>
      <c r="J72" s="62" t="s">
        <v>542</v>
      </c>
      <c r="K72" s="65">
        <v>2</v>
      </c>
      <c r="L72" s="65">
        <v>3</v>
      </c>
      <c r="M72" s="65">
        <v>2</v>
      </c>
      <c r="N72" s="65">
        <v>1</v>
      </c>
      <c r="O72" s="66">
        <f t="shared" si="11"/>
        <v>1.9</v>
      </c>
      <c r="P72" s="65">
        <v>1</v>
      </c>
      <c r="Q72" s="65">
        <v>1</v>
      </c>
      <c r="R72" s="65">
        <v>1</v>
      </c>
      <c r="S72" s="66">
        <f t="shared" si="12"/>
        <v>1</v>
      </c>
      <c r="T72" s="66">
        <f t="shared" si="13"/>
        <v>1.9</v>
      </c>
      <c r="U72" s="69" t="s">
        <v>484</v>
      </c>
      <c r="V72" s="69" t="s">
        <v>543</v>
      </c>
      <c r="W72" s="69" t="s">
        <v>544</v>
      </c>
      <c r="X72" s="69" t="s">
        <v>545</v>
      </c>
      <c r="Y72" s="66">
        <v>3</v>
      </c>
      <c r="Z72" s="59">
        <f t="shared" si="14"/>
        <v>1</v>
      </c>
      <c r="AA72" s="59" t="str">
        <f t="shared" si="15"/>
        <v>R</v>
      </c>
    </row>
    <row r="73" spans="1:27" ht="139.5" x14ac:dyDescent="0.35">
      <c r="A73" s="49">
        <f t="shared" si="16"/>
        <v>69</v>
      </c>
      <c r="B73" s="71" t="s">
        <v>841</v>
      </c>
      <c r="C73" s="78" t="s">
        <v>96</v>
      </c>
      <c r="D73" s="62" t="s">
        <v>161</v>
      </c>
      <c r="E73" s="62" t="s">
        <v>162</v>
      </c>
      <c r="F73" s="63" t="s">
        <v>424</v>
      </c>
      <c r="G73" s="63" t="s">
        <v>425</v>
      </c>
      <c r="H73" s="65" t="s">
        <v>98</v>
      </c>
      <c r="I73" s="64" t="s">
        <v>190</v>
      </c>
      <c r="J73" s="62" t="s">
        <v>426</v>
      </c>
      <c r="K73" s="65">
        <v>3</v>
      </c>
      <c r="L73" s="65">
        <v>1</v>
      </c>
      <c r="M73" s="65">
        <v>1</v>
      </c>
      <c r="N73" s="65">
        <v>1</v>
      </c>
      <c r="O73" s="66">
        <f t="shared" si="11"/>
        <v>1.4</v>
      </c>
      <c r="P73" s="65">
        <v>1</v>
      </c>
      <c r="Q73" s="65">
        <v>1</v>
      </c>
      <c r="R73" s="65">
        <v>1</v>
      </c>
      <c r="S73" s="66">
        <f t="shared" si="12"/>
        <v>1</v>
      </c>
      <c r="T73" s="66">
        <f t="shared" si="13"/>
        <v>1.4</v>
      </c>
      <c r="U73" s="69" t="s">
        <v>428</v>
      </c>
      <c r="V73" s="62" t="s">
        <v>427</v>
      </c>
      <c r="W73" s="76" t="s">
        <v>297</v>
      </c>
      <c r="X73" s="63" t="s">
        <v>429</v>
      </c>
      <c r="Y73" s="66">
        <v>3</v>
      </c>
      <c r="Z73" s="59">
        <f t="shared" si="14"/>
        <v>1</v>
      </c>
      <c r="AA73" s="59" t="str">
        <f t="shared" si="15"/>
        <v>R</v>
      </c>
    </row>
    <row r="74" spans="1:27" ht="139.5" x14ac:dyDescent="0.35">
      <c r="A74" s="49">
        <f t="shared" si="16"/>
        <v>70</v>
      </c>
      <c r="B74" s="71" t="s">
        <v>841</v>
      </c>
      <c r="C74" s="78" t="s">
        <v>96</v>
      </c>
      <c r="D74" s="62" t="s">
        <v>161</v>
      </c>
      <c r="E74" s="62" t="s">
        <v>163</v>
      </c>
      <c r="F74" s="63" t="s">
        <v>431</v>
      </c>
      <c r="G74" s="63" t="s">
        <v>432</v>
      </c>
      <c r="H74" s="65" t="s">
        <v>98</v>
      </c>
      <c r="I74" s="64" t="s">
        <v>190</v>
      </c>
      <c r="J74" s="63" t="s">
        <v>430</v>
      </c>
      <c r="K74" s="65">
        <v>3</v>
      </c>
      <c r="L74" s="65">
        <v>3</v>
      </c>
      <c r="M74" s="65">
        <v>3</v>
      </c>
      <c r="N74" s="65">
        <v>2</v>
      </c>
      <c r="O74" s="66">
        <f t="shared" si="11"/>
        <v>2.7</v>
      </c>
      <c r="P74" s="65">
        <v>2</v>
      </c>
      <c r="Q74" s="65">
        <v>1</v>
      </c>
      <c r="R74" s="65">
        <v>1</v>
      </c>
      <c r="S74" s="66">
        <f t="shared" si="12"/>
        <v>1.4</v>
      </c>
      <c r="T74" s="66">
        <f t="shared" si="13"/>
        <v>3.78</v>
      </c>
      <c r="U74" s="69" t="s">
        <v>270</v>
      </c>
      <c r="V74" s="62"/>
      <c r="W74" s="64"/>
      <c r="X74" s="62"/>
      <c r="Y74" s="66">
        <v>4</v>
      </c>
      <c r="Z74" s="59">
        <f t="shared" si="14"/>
        <v>1</v>
      </c>
      <c r="AA74" s="59" t="str">
        <f t="shared" si="15"/>
        <v>R</v>
      </c>
    </row>
    <row r="75" spans="1:27" ht="139.5" x14ac:dyDescent="0.35">
      <c r="A75" s="49">
        <f t="shared" si="16"/>
        <v>71</v>
      </c>
      <c r="B75" s="71" t="s">
        <v>841</v>
      </c>
      <c r="C75" s="78" t="s">
        <v>96</v>
      </c>
      <c r="D75" s="62" t="s">
        <v>161</v>
      </c>
      <c r="E75" s="62" t="s">
        <v>163</v>
      </c>
      <c r="F75" s="63" t="s">
        <v>433</v>
      </c>
      <c r="G75" s="63" t="s">
        <v>434</v>
      </c>
      <c r="H75" s="65" t="s">
        <v>98</v>
      </c>
      <c r="I75" s="64" t="s">
        <v>190</v>
      </c>
      <c r="J75" s="63" t="s">
        <v>435</v>
      </c>
      <c r="K75" s="65">
        <v>3</v>
      </c>
      <c r="L75" s="65">
        <v>1</v>
      </c>
      <c r="M75" s="65">
        <v>3</v>
      </c>
      <c r="N75" s="65">
        <v>1</v>
      </c>
      <c r="O75" s="66">
        <f t="shared" si="11"/>
        <v>2</v>
      </c>
      <c r="P75" s="65">
        <v>1</v>
      </c>
      <c r="Q75" s="65">
        <v>1</v>
      </c>
      <c r="R75" s="65">
        <v>1</v>
      </c>
      <c r="S75" s="66">
        <f t="shared" si="12"/>
        <v>1</v>
      </c>
      <c r="T75" s="66">
        <f t="shared" si="13"/>
        <v>2</v>
      </c>
      <c r="U75" s="69" t="s">
        <v>270</v>
      </c>
      <c r="V75" s="62" t="s">
        <v>427</v>
      </c>
      <c r="W75" s="64" t="s">
        <v>436</v>
      </c>
      <c r="X75" s="62"/>
      <c r="Y75" s="66">
        <v>4</v>
      </c>
      <c r="Z75" s="59">
        <f t="shared" si="14"/>
        <v>1</v>
      </c>
      <c r="AA75" s="59" t="str">
        <f t="shared" si="15"/>
        <v>R</v>
      </c>
    </row>
    <row r="76" spans="1:27" ht="139.5" x14ac:dyDescent="0.35">
      <c r="A76" s="49">
        <f t="shared" si="16"/>
        <v>72</v>
      </c>
      <c r="B76" s="71" t="s">
        <v>842</v>
      </c>
      <c r="C76" s="78" t="s">
        <v>128</v>
      </c>
      <c r="D76" s="62" t="s">
        <v>129</v>
      </c>
      <c r="E76" s="62" t="s">
        <v>413</v>
      </c>
      <c r="F76" s="63" t="s">
        <v>404</v>
      </c>
      <c r="G76" s="63" t="s">
        <v>406</v>
      </c>
      <c r="H76" s="65" t="s">
        <v>98</v>
      </c>
      <c r="I76" s="64" t="s">
        <v>190</v>
      </c>
      <c r="J76" s="63" t="s">
        <v>793</v>
      </c>
      <c r="K76" s="65">
        <v>3</v>
      </c>
      <c r="L76" s="65">
        <v>3</v>
      </c>
      <c r="M76" s="65">
        <v>1</v>
      </c>
      <c r="N76" s="65">
        <v>1</v>
      </c>
      <c r="O76" s="66">
        <f t="shared" si="11"/>
        <v>1.8</v>
      </c>
      <c r="P76" s="65">
        <v>1</v>
      </c>
      <c r="Q76" s="65">
        <v>1</v>
      </c>
      <c r="R76" s="65">
        <v>1</v>
      </c>
      <c r="S76" s="66">
        <f t="shared" si="12"/>
        <v>1</v>
      </c>
      <c r="T76" s="66">
        <f t="shared" si="13"/>
        <v>1.8</v>
      </c>
      <c r="U76" s="69" t="s">
        <v>270</v>
      </c>
      <c r="V76" s="63"/>
      <c r="W76" s="63" t="s">
        <v>403</v>
      </c>
      <c r="X76" s="69" t="s">
        <v>405</v>
      </c>
      <c r="Y76" s="66">
        <v>4</v>
      </c>
      <c r="Z76" s="59">
        <f t="shared" si="14"/>
        <v>1</v>
      </c>
      <c r="AA76" s="59" t="str">
        <f t="shared" si="15"/>
        <v>R</v>
      </c>
    </row>
    <row r="77" spans="1:27" ht="217" x14ac:dyDescent="0.35">
      <c r="A77" s="49">
        <f t="shared" si="16"/>
        <v>73</v>
      </c>
      <c r="B77" s="71" t="s">
        <v>843</v>
      </c>
      <c r="C77" s="78" t="s">
        <v>2</v>
      </c>
      <c r="D77" s="62" t="s">
        <v>114</v>
      </c>
      <c r="E77" s="62" t="s">
        <v>439</v>
      </c>
      <c r="F77" s="63" t="s">
        <v>438</v>
      </c>
      <c r="G77" s="63" t="s">
        <v>440</v>
      </c>
      <c r="H77" s="65" t="s">
        <v>98</v>
      </c>
      <c r="I77" s="63" t="s">
        <v>191</v>
      </c>
      <c r="J77" s="62" t="s">
        <v>192</v>
      </c>
      <c r="K77" s="65">
        <v>2</v>
      </c>
      <c r="L77" s="65">
        <v>1</v>
      </c>
      <c r="M77" s="65">
        <v>1</v>
      </c>
      <c r="N77" s="65">
        <v>1</v>
      </c>
      <c r="O77" s="66">
        <f t="shared" si="11"/>
        <v>1.2</v>
      </c>
      <c r="P77" s="65">
        <v>1</v>
      </c>
      <c r="Q77" s="65">
        <v>1</v>
      </c>
      <c r="R77" s="65">
        <v>3</v>
      </c>
      <c r="S77" s="66">
        <f t="shared" si="12"/>
        <v>1.6</v>
      </c>
      <c r="T77" s="66">
        <f t="shared" si="13"/>
        <v>1.92</v>
      </c>
      <c r="U77" s="69" t="s">
        <v>270</v>
      </c>
      <c r="V77" s="69" t="s">
        <v>577</v>
      </c>
      <c r="W77" s="69" t="s">
        <v>441</v>
      </c>
      <c r="X77" s="69" t="s">
        <v>442</v>
      </c>
      <c r="Y77" s="66">
        <v>4</v>
      </c>
      <c r="Z77" s="59">
        <f t="shared" si="14"/>
        <v>1</v>
      </c>
      <c r="AA77" s="59" t="str">
        <f t="shared" si="15"/>
        <v>R</v>
      </c>
    </row>
    <row r="78" spans="1:27" ht="155" x14ac:dyDescent="0.35">
      <c r="A78" s="49">
        <f t="shared" si="16"/>
        <v>74</v>
      </c>
      <c r="B78" s="71" t="s">
        <v>843</v>
      </c>
      <c r="C78" s="78" t="s">
        <v>2</v>
      </c>
      <c r="D78" s="62" t="s">
        <v>114</v>
      </c>
      <c r="E78" s="62" t="s">
        <v>598</v>
      </c>
      <c r="F78" s="63" t="s">
        <v>599</v>
      </c>
      <c r="G78" s="63" t="s">
        <v>600</v>
      </c>
      <c r="H78" s="65" t="s">
        <v>601</v>
      </c>
      <c r="I78" s="68" t="s">
        <v>267</v>
      </c>
      <c r="J78" s="62" t="s">
        <v>602</v>
      </c>
      <c r="K78" s="65">
        <v>2</v>
      </c>
      <c r="L78" s="65">
        <v>1</v>
      </c>
      <c r="M78" s="65">
        <v>1</v>
      </c>
      <c r="N78" s="65">
        <v>2</v>
      </c>
      <c r="O78" s="66">
        <f t="shared" si="11"/>
        <v>1.5</v>
      </c>
      <c r="P78" s="65">
        <v>2</v>
      </c>
      <c r="Q78" s="65">
        <v>1</v>
      </c>
      <c r="R78" s="65">
        <v>3</v>
      </c>
      <c r="S78" s="66">
        <f t="shared" si="12"/>
        <v>2</v>
      </c>
      <c r="T78" s="66">
        <f t="shared" si="13"/>
        <v>3</v>
      </c>
      <c r="U78" s="69" t="s">
        <v>270</v>
      </c>
      <c r="V78" s="69" t="s">
        <v>379</v>
      </c>
      <c r="W78" s="69" t="s">
        <v>603</v>
      </c>
      <c r="X78" s="69" t="s">
        <v>604</v>
      </c>
      <c r="Y78" s="66">
        <v>4</v>
      </c>
      <c r="Z78" s="59">
        <f t="shared" si="14"/>
        <v>1</v>
      </c>
      <c r="AA78" s="59" t="str">
        <f t="shared" si="15"/>
        <v>R</v>
      </c>
    </row>
    <row r="79" spans="1:27" ht="93" x14ac:dyDescent="0.35">
      <c r="A79" s="49">
        <f t="shared" si="16"/>
        <v>75</v>
      </c>
      <c r="B79" s="71" t="s">
        <v>843</v>
      </c>
      <c r="C79" s="61" t="s">
        <v>220</v>
      </c>
      <c r="D79" s="63" t="s">
        <v>221</v>
      </c>
      <c r="E79" s="63" t="s">
        <v>222</v>
      </c>
      <c r="F79" s="63" t="s">
        <v>573</v>
      </c>
      <c r="G79" s="63" t="s">
        <v>574</v>
      </c>
      <c r="H79" s="65" t="s">
        <v>98</v>
      </c>
      <c r="I79" s="63" t="s">
        <v>191</v>
      </c>
      <c r="J79" s="62" t="s">
        <v>572</v>
      </c>
      <c r="K79" s="65">
        <v>3</v>
      </c>
      <c r="L79" s="65">
        <v>1</v>
      </c>
      <c r="M79" s="65">
        <v>2</v>
      </c>
      <c r="N79" s="65">
        <v>1</v>
      </c>
      <c r="O79" s="66">
        <f t="shared" si="11"/>
        <v>1.7</v>
      </c>
      <c r="P79" s="65">
        <v>1</v>
      </c>
      <c r="Q79" s="65">
        <v>1</v>
      </c>
      <c r="R79" s="65">
        <v>2</v>
      </c>
      <c r="S79" s="66">
        <f t="shared" si="12"/>
        <v>1.3</v>
      </c>
      <c r="T79" s="66">
        <f t="shared" si="13"/>
        <v>2.21</v>
      </c>
      <c r="U79" s="69" t="s">
        <v>270</v>
      </c>
      <c r="V79" s="69" t="s">
        <v>525</v>
      </c>
      <c r="W79" s="69" t="s">
        <v>575</v>
      </c>
      <c r="X79" s="69" t="s">
        <v>576</v>
      </c>
      <c r="Y79" s="66">
        <v>2</v>
      </c>
      <c r="Z79" s="59">
        <f t="shared" si="14"/>
        <v>1</v>
      </c>
      <c r="AA79" s="59" t="str">
        <f t="shared" si="15"/>
        <v>R</v>
      </c>
    </row>
    <row r="80" spans="1:27" ht="139.5" x14ac:dyDescent="0.35">
      <c r="A80" s="49">
        <f t="shared" si="16"/>
        <v>76</v>
      </c>
      <c r="B80" s="71" t="s">
        <v>843</v>
      </c>
      <c r="C80" s="61" t="s">
        <v>220</v>
      </c>
      <c r="D80" s="63" t="s">
        <v>138</v>
      </c>
      <c r="E80" s="63" t="s">
        <v>7</v>
      </c>
      <c r="F80" s="63" t="s">
        <v>580</v>
      </c>
      <c r="G80" s="63" t="s">
        <v>581</v>
      </c>
      <c r="H80" s="65" t="s">
        <v>98</v>
      </c>
      <c r="I80" s="63" t="s">
        <v>191</v>
      </c>
      <c r="J80" s="62" t="s">
        <v>582</v>
      </c>
      <c r="K80" s="65">
        <v>3</v>
      </c>
      <c r="L80" s="65">
        <v>1</v>
      </c>
      <c r="M80" s="65">
        <v>2</v>
      </c>
      <c r="N80" s="65">
        <v>1</v>
      </c>
      <c r="O80" s="66">
        <f t="shared" si="11"/>
        <v>1.7</v>
      </c>
      <c r="P80" s="65">
        <v>1</v>
      </c>
      <c r="Q80" s="65">
        <v>1</v>
      </c>
      <c r="R80" s="65">
        <v>2</v>
      </c>
      <c r="S80" s="66">
        <f t="shared" si="12"/>
        <v>1.3</v>
      </c>
      <c r="T80" s="66">
        <f t="shared" si="13"/>
        <v>2.21</v>
      </c>
      <c r="U80" s="69" t="s">
        <v>270</v>
      </c>
      <c r="V80" s="69" t="s">
        <v>525</v>
      </c>
      <c r="W80" s="69" t="s">
        <v>583</v>
      </c>
      <c r="X80" s="69" t="s">
        <v>584</v>
      </c>
      <c r="Y80" s="66">
        <v>2</v>
      </c>
      <c r="Z80" s="59">
        <f t="shared" si="14"/>
        <v>1</v>
      </c>
      <c r="AA80" s="59" t="str">
        <f t="shared" si="15"/>
        <v>R</v>
      </c>
    </row>
    <row r="81" spans="1:27" ht="139.5" x14ac:dyDescent="0.35">
      <c r="A81" s="49">
        <f t="shared" si="16"/>
        <v>77</v>
      </c>
      <c r="B81" s="71" t="s">
        <v>843</v>
      </c>
      <c r="C81" s="61" t="s">
        <v>220</v>
      </c>
      <c r="D81" s="63" t="s">
        <v>139</v>
      </c>
      <c r="E81" s="63" t="s">
        <v>223</v>
      </c>
      <c r="F81" s="63" t="s">
        <v>224</v>
      </c>
      <c r="G81" s="63" t="s">
        <v>588</v>
      </c>
      <c r="H81" s="65" t="s">
        <v>98</v>
      </c>
      <c r="I81" s="64" t="s">
        <v>190</v>
      </c>
      <c r="J81" s="62" t="s">
        <v>589</v>
      </c>
      <c r="K81" s="65">
        <v>3</v>
      </c>
      <c r="L81" s="65">
        <v>1</v>
      </c>
      <c r="M81" s="65">
        <v>2</v>
      </c>
      <c r="N81" s="65">
        <v>1</v>
      </c>
      <c r="O81" s="66">
        <f t="shared" si="11"/>
        <v>1.7</v>
      </c>
      <c r="P81" s="65">
        <v>1</v>
      </c>
      <c r="Q81" s="65">
        <v>1</v>
      </c>
      <c r="R81" s="65">
        <v>2</v>
      </c>
      <c r="S81" s="66">
        <f t="shared" si="12"/>
        <v>1.3</v>
      </c>
      <c r="T81" s="66">
        <f t="shared" si="13"/>
        <v>2.21</v>
      </c>
      <c r="U81" s="69" t="s">
        <v>270</v>
      </c>
      <c r="V81" s="69" t="s">
        <v>525</v>
      </c>
      <c r="W81" s="69"/>
      <c r="X81" s="69" t="s">
        <v>590</v>
      </c>
      <c r="Y81" s="66">
        <v>2</v>
      </c>
      <c r="Z81" s="59">
        <f t="shared" si="14"/>
        <v>1</v>
      </c>
      <c r="AA81" s="59" t="str">
        <f t="shared" si="15"/>
        <v>R</v>
      </c>
    </row>
    <row r="82" spans="1:27" ht="139.5" x14ac:dyDescent="0.35">
      <c r="A82" s="49">
        <f t="shared" si="16"/>
        <v>78</v>
      </c>
      <c r="B82" s="71" t="s">
        <v>843</v>
      </c>
      <c r="C82" s="61" t="s">
        <v>220</v>
      </c>
      <c r="D82" s="63" t="s">
        <v>139</v>
      </c>
      <c r="E82" s="63" t="s">
        <v>225</v>
      </c>
      <c r="F82" s="63" t="s">
        <v>226</v>
      </c>
      <c r="G82" s="63" t="s">
        <v>588</v>
      </c>
      <c r="H82" s="65" t="s">
        <v>98</v>
      </c>
      <c r="I82" s="64" t="s">
        <v>190</v>
      </c>
      <c r="J82" s="69" t="s">
        <v>592</v>
      </c>
      <c r="K82" s="65">
        <v>3</v>
      </c>
      <c r="L82" s="65">
        <v>1</v>
      </c>
      <c r="M82" s="65">
        <v>3</v>
      </c>
      <c r="N82" s="65">
        <v>1</v>
      </c>
      <c r="O82" s="66">
        <f t="shared" si="11"/>
        <v>2</v>
      </c>
      <c r="P82" s="65">
        <v>1</v>
      </c>
      <c r="Q82" s="65">
        <v>1</v>
      </c>
      <c r="R82" s="65">
        <v>2</v>
      </c>
      <c r="S82" s="66">
        <f t="shared" si="12"/>
        <v>1.3</v>
      </c>
      <c r="T82" s="66">
        <f t="shared" si="13"/>
        <v>2.6</v>
      </c>
      <c r="U82" s="69" t="s">
        <v>270</v>
      </c>
      <c r="V82" s="69" t="s">
        <v>525</v>
      </c>
      <c r="W82" s="69"/>
      <c r="X82" s="69" t="s">
        <v>591</v>
      </c>
      <c r="Y82" s="66">
        <v>2</v>
      </c>
      <c r="Z82" s="59">
        <f t="shared" si="14"/>
        <v>1</v>
      </c>
      <c r="AA82" s="59" t="str">
        <f t="shared" si="15"/>
        <v>R</v>
      </c>
    </row>
    <row r="83" spans="1:27" ht="62" x14ac:dyDescent="0.35">
      <c r="A83" s="49">
        <f t="shared" si="16"/>
        <v>79</v>
      </c>
      <c r="B83" s="71" t="s">
        <v>843</v>
      </c>
      <c r="C83" s="61" t="s">
        <v>220</v>
      </c>
      <c r="D83" s="63" t="s">
        <v>139</v>
      </c>
      <c r="E83" s="63" t="s">
        <v>91</v>
      </c>
      <c r="F83" s="63" t="s">
        <v>585</v>
      </c>
      <c r="G83" s="63" t="s">
        <v>586</v>
      </c>
      <c r="H83" s="65" t="s">
        <v>98</v>
      </c>
      <c r="I83" s="63" t="s">
        <v>191</v>
      </c>
      <c r="J83" s="62" t="s">
        <v>582</v>
      </c>
      <c r="K83" s="65">
        <v>3</v>
      </c>
      <c r="L83" s="65">
        <v>1</v>
      </c>
      <c r="M83" s="65">
        <v>2</v>
      </c>
      <c r="N83" s="65">
        <v>1</v>
      </c>
      <c r="O83" s="66">
        <f t="shared" si="11"/>
        <v>1.7</v>
      </c>
      <c r="P83" s="65">
        <v>1</v>
      </c>
      <c r="Q83" s="65">
        <v>1</v>
      </c>
      <c r="R83" s="65">
        <v>1</v>
      </c>
      <c r="S83" s="66">
        <f t="shared" si="12"/>
        <v>1</v>
      </c>
      <c r="T83" s="66">
        <f t="shared" si="13"/>
        <v>1.7</v>
      </c>
      <c r="U83" s="69" t="s">
        <v>270</v>
      </c>
      <c r="V83" s="69" t="s">
        <v>525</v>
      </c>
      <c r="W83" s="69"/>
      <c r="X83" s="69" t="s">
        <v>587</v>
      </c>
      <c r="Y83" s="66">
        <v>2</v>
      </c>
      <c r="Z83" s="59">
        <f t="shared" si="14"/>
        <v>1</v>
      </c>
      <c r="AA83" s="59" t="str">
        <f t="shared" si="15"/>
        <v>R</v>
      </c>
    </row>
    <row r="84" spans="1:27" ht="139.5" x14ac:dyDescent="0.35">
      <c r="A84" s="49">
        <f t="shared" si="16"/>
        <v>80</v>
      </c>
      <c r="B84" s="71" t="s">
        <v>843</v>
      </c>
      <c r="C84" s="61" t="s">
        <v>227</v>
      </c>
      <c r="D84" s="62" t="s">
        <v>140</v>
      </c>
      <c r="E84" s="62" t="s">
        <v>228</v>
      </c>
      <c r="F84" s="63" t="s">
        <v>594</v>
      </c>
      <c r="G84" s="63" t="s">
        <v>595</v>
      </c>
      <c r="H84" s="70" t="s">
        <v>98</v>
      </c>
      <c r="I84" s="64" t="s">
        <v>190</v>
      </c>
      <c r="J84" s="62" t="s">
        <v>596</v>
      </c>
      <c r="K84" s="65">
        <v>2</v>
      </c>
      <c r="L84" s="65">
        <v>1</v>
      </c>
      <c r="M84" s="65">
        <v>2</v>
      </c>
      <c r="N84" s="65">
        <v>1</v>
      </c>
      <c r="O84" s="66">
        <f t="shared" si="11"/>
        <v>1.5</v>
      </c>
      <c r="P84" s="65">
        <v>1</v>
      </c>
      <c r="Q84" s="65">
        <v>1</v>
      </c>
      <c r="R84" s="65">
        <v>2</v>
      </c>
      <c r="S84" s="66">
        <f t="shared" si="12"/>
        <v>1.3</v>
      </c>
      <c r="T84" s="66">
        <f t="shared" si="13"/>
        <v>1.9500000000000002</v>
      </c>
      <c r="U84" s="69" t="s">
        <v>270</v>
      </c>
      <c r="V84" s="69"/>
      <c r="W84" s="62"/>
      <c r="X84" s="69" t="s">
        <v>597</v>
      </c>
      <c r="Y84" s="66">
        <v>2</v>
      </c>
      <c r="Z84" s="59">
        <f t="shared" si="14"/>
        <v>1</v>
      </c>
      <c r="AA84" s="59" t="str">
        <f t="shared" si="15"/>
        <v>R</v>
      </c>
    </row>
    <row r="85" spans="1:27" ht="139.5" x14ac:dyDescent="0.35">
      <c r="A85" s="49">
        <f t="shared" si="16"/>
        <v>81</v>
      </c>
      <c r="B85" s="71" t="s">
        <v>844</v>
      </c>
      <c r="C85" s="78" t="s">
        <v>37</v>
      </c>
      <c r="D85" s="62" t="s">
        <v>132</v>
      </c>
      <c r="E85" s="62" t="s">
        <v>164</v>
      </c>
      <c r="F85" s="63" t="s">
        <v>131</v>
      </c>
      <c r="G85" s="63" t="s">
        <v>339</v>
      </c>
      <c r="H85" s="65" t="s">
        <v>98</v>
      </c>
      <c r="I85" s="64" t="s">
        <v>190</v>
      </c>
      <c r="J85" s="62" t="s">
        <v>449</v>
      </c>
      <c r="K85" s="65">
        <v>2</v>
      </c>
      <c r="L85" s="65">
        <v>1</v>
      </c>
      <c r="M85" s="65">
        <v>3</v>
      </c>
      <c r="N85" s="65">
        <v>1</v>
      </c>
      <c r="O85" s="66">
        <f t="shared" si="11"/>
        <v>1.8</v>
      </c>
      <c r="P85" s="65">
        <v>1</v>
      </c>
      <c r="Q85" s="65">
        <v>1</v>
      </c>
      <c r="R85" s="65">
        <v>2</v>
      </c>
      <c r="S85" s="66">
        <f t="shared" si="12"/>
        <v>1.3</v>
      </c>
      <c r="T85" s="66">
        <f t="shared" si="13"/>
        <v>2.3400000000000003</v>
      </c>
      <c r="U85" s="69" t="s">
        <v>270</v>
      </c>
      <c r="V85" s="69" t="s">
        <v>444</v>
      </c>
      <c r="W85" s="69" t="s">
        <v>445</v>
      </c>
      <c r="X85" s="76"/>
      <c r="Y85" s="66">
        <v>3</v>
      </c>
      <c r="Z85" s="59">
        <f t="shared" si="14"/>
        <v>1</v>
      </c>
      <c r="AA85" s="59" t="str">
        <f t="shared" si="15"/>
        <v>R</v>
      </c>
    </row>
    <row r="86" spans="1:27" ht="155" x14ac:dyDescent="0.35">
      <c r="A86" s="49">
        <f t="shared" si="16"/>
        <v>82</v>
      </c>
      <c r="B86" s="71" t="s">
        <v>844</v>
      </c>
      <c r="C86" s="78" t="s">
        <v>37</v>
      </c>
      <c r="D86" s="62" t="s">
        <v>132</v>
      </c>
      <c r="E86" s="62" t="s">
        <v>165</v>
      </c>
      <c r="F86" s="63" t="s">
        <v>454</v>
      </c>
      <c r="G86" s="63" t="s">
        <v>455</v>
      </c>
      <c r="H86" s="65" t="s">
        <v>166</v>
      </c>
      <c r="I86" s="64" t="s">
        <v>190</v>
      </c>
      <c r="J86" s="62" t="s">
        <v>443</v>
      </c>
      <c r="K86" s="65">
        <v>2</v>
      </c>
      <c r="L86" s="65">
        <v>3</v>
      </c>
      <c r="M86" s="65">
        <v>1</v>
      </c>
      <c r="N86" s="65">
        <v>1</v>
      </c>
      <c r="O86" s="66">
        <f t="shared" si="11"/>
        <v>1.6</v>
      </c>
      <c r="P86" s="65">
        <v>1</v>
      </c>
      <c r="Q86" s="65">
        <v>1</v>
      </c>
      <c r="R86" s="65">
        <v>2</v>
      </c>
      <c r="S86" s="66">
        <f t="shared" si="12"/>
        <v>1.3</v>
      </c>
      <c r="T86" s="66">
        <f t="shared" si="13"/>
        <v>2.08</v>
      </c>
      <c r="U86" s="69" t="s">
        <v>270</v>
      </c>
      <c r="V86" s="69" t="s">
        <v>450</v>
      </c>
      <c r="W86" s="69" t="s">
        <v>456</v>
      </c>
      <c r="X86" s="62" t="s">
        <v>451</v>
      </c>
      <c r="Y86" s="66">
        <v>3</v>
      </c>
      <c r="Z86" s="59">
        <f t="shared" si="14"/>
        <v>1</v>
      </c>
      <c r="AA86" s="59" t="str">
        <f t="shared" si="15"/>
        <v>R</v>
      </c>
    </row>
    <row r="87" spans="1:27" ht="139.5" x14ac:dyDescent="0.35">
      <c r="A87" s="49">
        <f t="shared" si="16"/>
        <v>83</v>
      </c>
      <c r="B87" s="71" t="s">
        <v>844</v>
      </c>
      <c r="C87" s="78" t="s">
        <v>1</v>
      </c>
      <c r="D87" s="62" t="s">
        <v>35</v>
      </c>
      <c r="E87" s="62" t="s">
        <v>130</v>
      </c>
      <c r="F87" s="63" t="s">
        <v>458</v>
      </c>
      <c r="G87" s="63" t="s">
        <v>457</v>
      </c>
      <c r="H87" s="65" t="s">
        <v>459</v>
      </c>
      <c r="I87" s="64" t="s">
        <v>190</v>
      </c>
      <c r="J87" s="62" t="s">
        <v>461</v>
      </c>
      <c r="K87" s="65">
        <v>3</v>
      </c>
      <c r="L87" s="65">
        <v>3</v>
      </c>
      <c r="M87" s="65">
        <v>2</v>
      </c>
      <c r="N87" s="65">
        <v>1</v>
      </c>
      <c r="O87" s="66">
        <f t="shared" si="11"/>
        <v>2.1</v>
      </c>
      <c r="P87" s="65">
        <v>1</v>
      </c>
      <c r="Q87" s="65">
        <v>1</v>
      </c>
      <c r="R87" s="65">
        <v>1</v>
      </c>
      <c r="S87" s="66">
        <f t="shared" si="12"/>
        <v>1</v>
      </c>
      <c r="T87" s="66">
        <f t="shared" si="13"/>
        <v>2.1</v>
      </c>
      <c r="U87" s="69" t="s">
        <v>367</v>
      </c>
      <c r="V87" s="69" t="s">
        <v>460</v>
      </c>
      <c r="W87" s="62" t="s">
        <v>298</v>
      </c>
      <c r="X87" s="73"/>
      <c r="Y87" s="66">
        <v>2</v>
      </c>
      <c r="Z87" s="59">
        <f t="shared" si="14"/>
        <v>1</v>
      </c>
      <c r="AA87" s="59" t="str">
        <f t="shared" si="15"/>
        <v>R</v>
      </c>
    </row>
    <row r="88" spans="1:27" ht="139.5" x14ac:dyDescent="0.35">
      <c r="A88" s="49">
        <f t="shared" si="16"/>
        <v>84</v>
      </c>
      <c r="B88" s="71" t="s">
        <v>846</v>
      </c>
      <c r="C88" s="61" t="s">
        <v>10</v>
      </c>
      <c r="D88" s="62" t="s">
        <v>136</v>
      </c>
      <c r="E88" s="62" t="s">
        <v>168</v>
      </c>
      <c r="F88" s="63" t="s">
        <v>478</v>
      </c>
      <c r="G88" s="63" t="s">
        <v>471</v>
      </c>
      <c r="H88" s="77" t="s">
        <v>169</v>
      </c>
      <c r="I88" s="64" t="s">
        <v>190</v>
      </c>
      <c r="J88" s="62" t="s">
        <v>810</v>
      </c>
      <c r="K88" s="65">
        <v>2</v>
      </c>
      <c r="L88" s="65">
        <v>3</v>
      </c>
      <c r="M88" s="65">
        <v>2</v>
      </c>
      <c r="N88" s="65">
        <v>1</v>
      </c>
      <c r="O88" s="66">
        <f t="shared" si="11"/>
        <v>1.9</v>
      </c>
      <c r="P88" s="65">
        <v>1</v>
      </c>
      <c r="Q88" s="65">
        <v>1</v>
      </c>
      <c r="R88" s="65">
        <v>2</v>
      </c>
      <c r="S88" s="66">
        <f t="shared" si="12"/>
        <v>1.3</v>
      </c>
      <c r="T88" s="66">
        <f t="shared" si="13"/>
        <v>2.4699999999999998</v>
      </c>
      <c r="U88" s="69" t="s">
        <v>472</v>
      </c>
      <c r="V88" s="69" t="s">
        <v>473</v>
      </c>
      <c r="W88" s="62" t="s">
        <v>299</v>
      </c>
      <c r="X88" s="69" t="s">
        <v>474</v>
      </c>
      <c r="Y88" s="66">
        <v>2</v>
      </c>
      <c r="Z88" s="59">
        <f t="shared" si="14"/>
        <v>1</v>
      </c>
      <c r="AA88" s="59" t="str">
        <f t="shared" si="15"/>
        <v>R</v>
      </c>
    </row>
    <row r="89" spans="1:27" ht="139.5" x14ac:dyDescent="0.35">
      <c r="A89" s="49">
        <f t="shared" si="16"/>
        <v>85</v>
      </c>
      <c r="B89" s="71" t="s">
        <v>846</v>
      </c>
      <c r="C89" s="61" t="s">
        <v>10</v>
      </c>
      <c r="D89" s="62" t="s">
        <v>136</v>
      </c>
      <c r="E89" s="62" t="s">
        <v>170</v>
      </c>
      <c r="F89" s="63" t="s">
        <v>482</v>
      </c>
      <c r="G89" s="63" t="s">
        <v>479</v>
      </c>
      <c r="H89" s="77" t="s">
        <v>301</v>
      </c>
      <c r="I89" s="64" t="s">
        <v>190</v>
      </c>
      <c r="J89" s="62" t="s">
        <v>480</v>
      </c>
      <c r="K89" s="65">
        <v>2</v>
      </c>
      <c r="L89" s="65">
        <v>3</v>
      </c>
      <c r="M89" s="65">
        <v>2</v>
      </c>
      <c r="N89" s="65">
        <v>1</v>
      </c>
      <c r="O89" s="66">
        <f t="shared" si="11"/>
        <v>1.9</v>
      </c>
      <c r="P89" s="65">
        <v>1</v>
      </c>
      <c r="Q89" s="65">
        <v>1</v>
      </c>
      <c r="R89" s="65">
        <v>2</v>
      </c>
      <c r="S89" s="66">
        <f t="shared" si="12"/>
        <v>1.3</v>
      </c>
      <c r="T89" s="66">
        <f t="shared" si="13"/>
        <v>2.4699999999999998</v>
      </c>
      <c r="U89" s="69" t="s">
        <v>472</v>
      </c>
      <c r="V89" s="69" t="s">
        <v>473</v>
      </c>
      <c r="W89" s="69" t="s">
        <v>481</v>
      </c>
      <c r="X89" s="69" t="s">
        <v>474</v>
      </c>
      <c r="Y89" s="66">
        <v>2</v>
      </c>
      <c r="Z89" s="59">
        <f t="shared" si="14"/>
        <v>1</v>
      </c>
      <c r="AA89" s="59" t="str">
        <f t="shared" si="15"/>
        <v>R</v>
      </c>
    </row>
    <row r="90" spans="1:27" ht="139.5" x14ac:dyDescent="0.35">
      <c r="A90" s="49">
        <f t="shared" si="16"/>
        <v>86</v>
      </c>
      <c r="B90" s="71" t="s">
        <v>846</v>
      </c>
      <c r="C90" s="61" t="s">
        <v>10</v>
      </c>
      <c r="D90" s="62" t="s">
        <v>136</v>
      </c>
      <c r="E90" s="62" t="s">
        <v>175</v>
      </c>
      <c r="F90" s="63" t="s">
        <v>489</v>
      </c>
      <c r="G90" s="64" t="s">
        <v>340</v>
      </c>
      <c r="H90" s="65" t="s">
        <v>169</v>
      </c>
      <c r="I90" s="64" t="s">
        <v>190</v>
      </c>
      <c r="J90" s="62" t="s">
        <v>490</v>
      </c>
      <c r="K90" s="65">
        <v>2</v>
      </c>
      <c r="L90" s="65">
        <v>3</v>
      </c>
      <c r="M90" s="65">
        <v>2</v>
      </c>
      <c r="N90" s="65">
        <v>2</v>
      </c>
      <c r="O90" s="66">
        <f t="shared" si="11"/>
        <v>2.2000000000000002</v>
      </c>
      <c r="P90" s="65">
        <v>2</v>
      </c>
      <c r="Q90" s="65">
        <v>1</v>
      </c>
      <c r="R90" s="65">
        <v>2</v>
      </c>
      <c r="S90" s="66">
        <f t="shared" si="12"/>
        <v>1.7</v>
      </c>
      <c r="T90" s="66">
        <f t="shared" si="13"/>
        <v>3.74</v>
      </c>
      <c r="U90" s="69" t="s">
        <v>484</v>
      </c>
      <c r="V90" s="69" t="s">
        <v>908</v>
      </c>
      <c r="W90" s="69" t="s">
        <v>491</v>
      </c>
      <c r="X90" s="69" t="s">
        <v>492</v>
      </c>
      <c r="Y90" s="66">
        <v>3</v>
      </c>
      <c r="Z90" s="59">
        <f t="shared" si="14"/>
        <v>1</v>
      </c>
      <c r="AA90" s="59" t="str">
        <f t="shared" si="15"/>
        <v>R</v>
      </c>
    </row>
    <row r="91" spans="1:27" ht="139.5" x14ac:dyDescent="0.35">
      <c r="A91" s="49">
        <f t="shared" si="16"/>
        <v>87</v>
      </c>
      <c r="B91" s="71" t="s">
        <v>846</v>
      </c>
      <c r="C91" s="61" t="s">
        <v>10</v>
      </c>
      <c r="D91" s="62" t="s">
        <v>136</v>
      </c>
      <c r="E91" s="62" t="s">
        <v>175</v>
      </c>
      <c r="F91" s="63" t="s">
        <v>494</v>
      </c>
      <c r="G91" s="64" t="s">
        <v>495</v>
      </c>
      <c r="H91" s="65" t="s">
        <v>169</v>
      </c>
      <c r="I91" s="64" t="s">
        <v>190</v>
      </c>
      <c r="J91" s="69" t="s">
        <v>496</v>
      </c>
      <c r="K91" s="65">
        <v>2</v>
      </c>
      <c r="L91" s="65">
        <v>3</v>
      </c>
      <c r="M91" s="65">
        <v>2</v>
      </c>
      <c r="N91" s="65">
        <v>2</v>
      </c>
      <c r="O91" s="66">
        <f t="shared" si="11"/>
        <v>2.2000000000000002</v>
      </c>
      <c r="P91" s="65">
        <v>2</v>
      </c>
      <c r="Q91" s="65">
        <v>1</v>
      </c>
      <c r="R91" s="65">
        <v>2</v>
      </c>
      <c r="S91" s="66">
        <f t="shared" si="12"/>
        <v>1.7</v>
      </c>
      <c r="T91" s="66">
        <f t="shared" si="13"/>
        <v>3.74</v>
      </c>
      <c r="U91" s="69" t="s">
        <v>484</v>
      </c>
      <c r="V91" s="69" t="s">
        <v>908</v>
      </c>
      <c r="W91" s="69" t="s">
        <v>497</v>
      </c>
      <c r="X91" s="69" t="s">
        <v>492</v>
      </c>
      <c r="Y91" s="66">
        <v>3</v>
      </c>
      <c r="Z91" s="59">
        <f t="shared" si="14"/>
        <v>1</v>
      </c>
      <c r="AA91" s="59" t="str">
        <f t="shared" si="15"/>
        <v>R</v>
      </c>
    </row>
    <row r="92" spans="1:27" ht="139.5" x14ac:dyDescent="0.35">
      <c r="A92" s="49">
        <f t="shared" si="16"/>
        <v>88</v>
      </c>
      <c r="B92" s="71" t="s">
        <v>846</v>
      </c>
      <c r="C92" s="61" t="s">
        <v>10</v>
      </c>
      <c r="D92" s="62" t="s">
        <v>136</v>
      </c>
      <c r="E92" s="62" t="s">
        <v>500</v>
      </c>
      <c r="F92" s="63" t="s">
        <v>501</v>
      </c>
      <c r="G92" s="64" t="s">
        <v>502</v>
      </c>
      <c r="H92" s="65" t="s">
        <v>169</v>
      </c>
      <c r="I92" s="64" t="s">
        <v>190</v>
      </c>
      <c r="J92" s="62" t="s">
        <v>490</v>
      </c>
      <c r="K92" s="65">
        <v>2</v>
      </c>
      <c r="L92" s="65">
        <v>3</v>
      </c>
      <c r="M92" s="65">
        <v>2</v>
      </c>
      <c r="N92" s="65">
        <v>2</v>
      </c>
      <c r="O92" s="66">
        <f t="shared" si="11"/>
        <v>2.2000000000000002</v>
      </c>
      <c r="P92" s="65">
        <v>2</v>
      </c>
      <c r="Q92" s="65">
        <v>1</v>
      </c>
      <c r="R92" s="65">
        <v>2</v>
      </c>
      <c r="S92" s="66">
        <f t="shared" si="12"/>
        <v>1.7</v>
      </c>
      <c r="T92" s="66">
        <f t="shared" si="13"/>
        <v>3.74</v>
      </c>
      <c r="U92" s="69" t="s">
        <v>484</v>
      </c>
      <c r="V92" s="69" t="s">
        <v>909</v>
      </c>
      <c r="W92" s="69" t="s">
        <v>499</v>
      </c>
      <c r="X92" s="69" t="s">
        <v>492</v>
      </c>
      <c r="Y92" s="66">
        <v>3</v>
      </c>
      <c r="Z92" s="59">
        <f t="shared" si="14"/>
        <v>1</v>
      </c>
      <c r="AA92" s="59" t="str">
        <f t="shared" si="15"/>
        <v>R</v>
      </c>
    </row>
    <row r="93" spans="1:27" ht="139.5" x14ac:dyDescent="0.35">
      <c r="A93" s="49">
        <f t="shared" si="16"/>
        <v>89</v>
      </c>
      <c r="B93" s="71" t="s">
        <v>846</v>
      </c>
      <c r="C93" s="61" t="s">
        <v>10</v>
      </c>
      <c r="D93" s="62" t="s">
        <v>136</v>
      </c>
      <c r="E93" s="62" t="s">
        <v>500</v>
      </c>
      <c r="F93" s="63" t="s">
        <v>506</v>
      </c>
      <c r="G93" s="64" t="s">
        <v>339</v>
      </c>
      <c r="H93" s="65" t="s">
        <v>169</v>
      </c>
      <c r="I93" s="64" t="s">
        <v>190</v>
      </c>
      <c r="J93" s="62" t="s">
        <v>503</v>
      </c>
      <c r="K93" s="65">
        <v>2</v>
      </c>
      <c r="L93" s="65">
        <v>1</v>
      </c>
      <c r="M93" s="65">
        <v>3</v>
      </c>
      <c r="N93" s="65">
        <v>2</v>
      </c>
      <c r="O93" s="66">
        <f t="shared" si="11"/>
        <v>2.1</v>
      </c>
      <c r="P93" s="65">
        <v>2</v>
      </c>
      <c r="Q93" s="65">
        <v>1</v>
      </c>
      <c r="R93" s="65">
        <v>2</v>
      </c>
      <c r="S93" s="66">
        <f t="shared" si="12"/>
        <v>1.7</v>
      </c>
      <c r="T93" s="66">
        <f t="shared" si="13"/>
        <v>3.57</v>
      </c>
      <c r="U93" s="69" t="s">
        <v>484</v>
      </c>
      <c r="V93" s="69" t="s">
        <v>907</v>
      </c>
      <c r="W93" s="69" t="s">
        <v>505</v>
      </c>
      <c r="X93" s="69" t="s">
        <v>492</v>
      </c>
      <c r="Y93" s="66">
        <v>3</v>
      </c>
      <c r="Z93" s="59">
        <f t="shared" si="14"/>
        <v>1</v>
      </c>
      <c r="AA93" s="59" t="str">
        <f t="shared" si="15"/>
        <v>R</v>
      </c>
    </row>
    <row r="94" spans="1:27" ht="139.5" x14ac:dyDescent="0.35">
      <c r="A94" s="49">
        <f t="shared" si="16"/>
        <v>90</v>
      </c>
      <c r="B94" s="71" t="s">
        <v>846</v>
      </c>
      <c r="C94" s="53" t="s">
        <v>10</v>
      </c>
      <c r="D94" s="54" t="s">
        <v>136</v>
      </c>
      <c r="E94" s="54" t="s">
        <v>4</v>
      </c>
      <c r="F94" s="55" t="s">
        <v>176</v>
      </c>
      <c r="G94" s="55" t="s">
        <v>167</v>
      </c>
      <c r="H94" s="57" t="s">
        <v>169</v>
      </c>
      <c r="I94" s="64" t="s">
        <v>190</v>
      </c>
      <c r="J94" s="63" t="s">
        <v>513</v>
      </c>
      <c r="K94" s="65">
        <v>3</v>
      </c>
      <c r="L94" s="65">
        <v>3</v>
      </c>
      <c r="M94" s="65">
        <v>3</v>
      </c>
      <c r="N94" s="65">
        <v>1</v>
      </c>
      <c r="O94" s="66">
        <f t="shared" si="11"/>
        <v>2.4</v>
      </c>
      <c r="P94" s="65">
        <v>1</v>
      </c>
      <c r="Q94" s="65">
        <v>1</v>
      </c>
      <c r="R94" s="65">
        <v>2</v>
      </c>
      <c r="S94" s="66">
        <f t="shared" si="12"/>
        <v>1.3</v>
      </c>
      <c r="T94" s="66">
        <f t="shared" si="13"/>
        <v>3.12</v>
      </c>
      <c r="U94" s="69" t="s">
        <v>484</v>
      </c>
      <c r="V94" s="69" t="s">
        <v>910</v>
      </c>
      <c r="W94" s="69" t="s">
        <v>514</v>
      </c>
      <c r="X94" s="69" t="s">
        <v>474</v>
      </c>
      <c r="Y94" s="66">
        <v>3</v>
      </c>
      <c r="Z94" s="59">
        <f t="shared" si="14"/>
        <v>1</v>
      </c>
      <c r="AA94" s="59" t="str">
        <f t="shared" si="15"/>
        <v>R</v>
      </c>
    </row>
    <row r="95" spans="1:27" ht="139.5" x14ac:dyDescent="0.35">
      <c r="A95" s="49">
        <f t="shared" si="16"/>
        <v>91</v>
      </c>
      <c r="B95" s="71" t="s">
        <v>846</v>
      </c>
      <c r="C95" s="61" t="s">
        <v>10</v>
      </c>
      <c r="D95" s="63" t="s">
        <v>136</v>
      </c>
      <c r="E95" s="63" t="s">
        <v>12</v>
      </c>
      <c r="F95" s="63" t="s">
        <v>178</v>
      </c>
      <c r="G95" s="63" t="s">
        <v>340</v>
      </c>
      <c r="H95" s="65" t="s">
        <v>179</v>
      </c>
      <c r="I95" s="64" t="s">
        <v>190</v>
      </c>
      <c r="J95" s="63" t="s">
        <v>616</v>
      </c>
      <c r="K95" s="65">
        <v>2</v>
      </c>
      <c r="L95" s="65">
        <v>3</v>
      </c>
      <c r="M95" s="65">
        <v>2</v>
      </c>
      <c r="N95" s="65">
        <v>2</v>
      </c>
      <c r="O95" s="66">
        <f t="shared" si="11"/>
        <v>2.2000000000000002</v>
      </c>
      <c r="P95" s="65">
        <v>2</v>
      </c>
      <c r="Q95" s="65">
        <v>1</v>
      </c>
      <c r="R95" s="65">
        <v>2</v>
      </c>
      <c r="S95" s="66">
        <f t="shared" si="12"/>
        <v>1.7</v>
      </c>
      <c r="T95" s="66">
        <f t="shared" si="13"/>
        <v>3.74</v>
      </c>
      <c r="U95" s="69" t="s">
        <v>484</v>
      </c>
      <c r="V95" s="69" t="s">
        <v>907</v>
      </c>
      <c r="W95" s="63"/>
      <c r="X95" s="69" t="s">
        <v>474</v>
      </c>
      <c r="Y95" s="66">
        <v>3</v>
      </c>
      <c r="Z95" s="59">
        <f t="shared" si="14"/>
        <v>1</v>
      </c>
      <c r="AA95" s="59" t="str">
        <f t="shared" si="15"/>
        <v>R</v>
      </c>
    </row>
    <row r="96" spans="1:27" ht="139.5" x14ac:dyDescent="0.35">
      <c r="A96" s="49">
        <f t="shared" si="16"/>
        <v>92</v>
      </c>
      <c r="B96" s="71" t="s">
        <v>843</v>
      </c>
      <c r="C96" s="61" t="s">
        <v>153</v>
      </c>
      <c r="D96" s="81" t="s">
        <v>11</v>
      </c>
      <c r="E96" s="62" t="s">
        <v>195</v>
      </c>
      <c r="F96" s="63" t="s">
        <v>859</v>
      </c>
      <c r="G96" s="63" t="s">
        <v>554</v>
      </c>
      <c r="H96" s="65" t="s">
        <v>555</v>
      </c>
      <c r="I96" s="64" t="s">
        <v>190</v>
      </c>
      <c r="J96" s="62" t="s">
        <v>556</v>
      </c>
      <c r="K96" s="65">
        <v>3</v>
      </c>
      <c r="L96" s="65">
        <v>3</v>
      </c>
      <c r="M96" s="65">
        <v>2</v>
      </c>
      <c r="N96" s="65">
        <v>1</v>
      </c>
      <c r="O96" s="66">
        <f t="shared" si="11"/>
        <v>2.1</v>
      </c>
      <c r="P96" s="65">
        <v>1</v>
      </c>
      <c r="Q96" s="65">
        <v>1</v>
      </c>
      <c r="R96" s="65">
        <v>1</v>
      </c>
      <c r="S96" s="66">
        <f t="shared" si="12"/>
        <v>1</v>
      </c>
      <c r="T96" s="66">
        <f t="shared" si="13"/>
        <v>2.1</v>
      </c>
      <c r="U96" s="69" t="s">
        <v>484</v>
      </c>
      <c r="V96" s="69" t="s">
        <v>303</v>
      </c>
      <c r="W96" s="69" t="s">
        <v>557</v>
      </c>
      <c r="X96" s="76"/>
      <c r="Y96" s="66">
        <v>2</v>
      </c>
      <c r="Z96" s="59">
        <f t="shared" si="14"/>
        <v>1</v>
      </c>
      <c r="AA96" s="59" t="str">
        <f t="shared" si="15"/>
        <v>R</v>
      </c>
    </row>
    <row r="97" spans="1:27" ht="77.5" x14ac:dyDescent="0.35">
      <c r="A97" s="49">
        <f t="shared" si="16"/>
        <v>93</v>
      </c>
      <c r="B97" s="51" t="s">
        <v>860</v>
      </c>
      <c r="C97" s="61" t="s">
        <v>146</v>
      </c>
      <c r="D97" s="62" t="s">
        <v>180</v>
      </c>
      <c r="E97" s="62" t="s">
        <v>181</v>
      </c>
      <c r="F97" s="63" t="s">
        <v>182</v>
      </c>
      <c r="G97" s="63" t="s">
        <v>340</v>
      </c>
      <c r="H97" s="77" t="s">
        <v>183</v>
      </c>
      <c r="I97" s="64" t="s">
        <v>619</v>
      </c>
      <c r="J97" s="62" t="s">
        <v>621</v>
      </c>
      <c r="K97" s="65">
        <v>2</v>
      </c>
      <c r="L97" s="65">
        <v>3</v>
      </c>
      <c r="M97" s="65">
        <v>2</v>
      </c>
      <c r="N97" s="65">
        <v>1</v>
      </c>
      <c r="O97" s="66">
        <f t="shared" si="11"/>
        <v>1.9</v>
      </c>
      <c r="P97" s="65">
        <v>1</v>
      </c>
      <c r="Q97" s="65">
        <v>1</v>
      </c>
      <c r="R97" s="65">
        <v>1</v>
      </c>
      <c r="S97" s="66">
        <f t="shared" si="12"/>
        <v>1</v>
      </c>
      <c r="T97" s="66">
        <f t="shared" si="13"/>
        <v>1.9</v>
      </c>
      <c r="U97" s="69" t="s">
        <v>484</v>
      </c>
      <c r="V97" s="69"/>
      <c r="W97" s="62" t="s">
        <v>302</v>
      </c>
      <c r="X97" s="62" t="s">
        <v>768</v>
      </c>
      <c r="Y97" s="66">
        <v>1</v>
      </c>
      <c r="Z97" s="59">
        <f t="shared" si="14"/>
        <v>1</v>
      </c>
      <c r="AA97" s="59" t="str">
        <f t="shared" si="15"/>
        <v>R</v>
      </c>
    </row>
    <row r="98" spans="1:27" ht="77.5" x14ac:dyDescent="0.35">
      <c r="A98" s="49">
        <f t="shared" si="16"/>
        <v>94</v>
      </c>
      <c r="B98" s="51" t="s">
        <v>860</v>
      </c>
      <c r="C98" s="78" t="s">
        <v>142</v>
      </c>
      <c r="D98" s="62" t="s">
        <v>215</v>
      </c>
      <c r="E98" s="62" t="s">
        <v>243</v>
      </c>
      <c r="F98" s="63" t="s">
        <v>705</v>
      </c>
      <c r="G98" s="63" t="s">
        <v>706</v>
      </c>
      <c r="H98" s="65" t="s">
        <v>160</v>
      </c>
      <c r="I98" s="64" t="s">
        <v>619</v>
      </c>
      <c r="J98" s="62" t="s">
        <v>707</v>
      </c>
      <c r="K98" s="65">
        <v>2</v>
      </c>
      <c r="L98" s="65">
        <v>3</v>
      </c>
      <c r="M98" s="65">
        <v>2</v>
      </c>
      <c r="N98" s="65">
        <v>1</v>
      </c>
      <c r="O98" s="66">
        <f t="shared" si="11"/>
        <v>1.9</v>
      </c>
      <c r="P98" s="65">
        <v>1</v>
      </c>
      <c r="Q98" s="65">
        <v>1</v>
      </c>
      <c r="R98" s="65">
        <v>1</v>
      </c>
      <c r="S98" s="66">
        <f t="shared" si="12"/>
        <v>1</v>
      </c>
      <c r="T98" s="66">
        <f t="shared" si="13"/>
        <v>1.9</v>
      </c>
      <c r="U98" s="69" t="s">
        <v>484</v>
      </c>
      <c r="V98" s="69" t="s">
        <v>504</v>
      </c>
      <c r="W98" s="69" t="s">
        <v>708</v>
      </c>
      <c r="X98" s="76"/>
      <c r="Y98" s="66">
        <v>1</v>
      </c>
      <c r="Z98" s="59">
        <f t="shared" si="14"/>
        <v>1</v>
      </c>
      <c r="AA98" s="59" t="str">
        <f t="shared" si="15"/>
        <v>R</v>
      </c>
    </row>
    <row r="99" spans="1:27" ht="155" x14ac:dyDescent="0.35">
      <c r="A99" s="49">
        <f t="shared" si="16"/>
        <v>95</v>
      </c>
      <c r="B99" s="71" t="s">
        <v>843</v>
      </c>
      <c r="C99" s="71" t="s">
        <v>229</v>
      </c>
      <c r="D99" s="62" t="s">
        <v>233</v>
      </c>
      <c r="E99" s="62" t="s">
        <v>234</v>
      </c>
      <c r="F99" s="63" t="s">
        <v>676</v>
      </c>
      <c r="G99" s="64" t="s">
        <v>677</v>
      </c>
      <c r="H99" s="65" t="s">
        <v>678</v>
      </c>
      <c r="I99" s="64" t="s">
        <v>190</v>
      </c>
      <c r="J99" s="62" t="s">
        <v>679</v>
      </c>
      <c r="K99" s="65">
        <v>2</v>
      </c>
      <c r="L99" s="65">
        <v>3</v>
      </c>
      <c r="M99" s="65">
        <v>1</v>
      </c>
      <c r="N99" s="65">
        <v>2</v>
      </c>
      <c r="O99" s="66">
        <f t="shared" si="11"/>
        <v>1.9</v>
      </c>
      <c r="P99" s="65">
        <v>2</v>
      </c>
      <c r="Q99" s="65">
        <v>1</v>
      </c>
      <c r="R99" s="65">
        <v>2</v>
      </c>
      <c r="S99" s="66">
        <f t="shared" si="12"/>
        <v>1.7</v>
      </c>
      <c r="T99" s="66">
        <f t="shared" si="13"/>
        <v>3.23</v>
      </c>
      <c r="U99" s="69" t="s">
        <v>484</v>
      </c>
      <c r="V99" s="69" t="s">
        <v>680</v>
      </c>
      <c r="W99" s="69" t="s">
        <v>681</v>
      </c>
      <c r="X99" s="62"/>
      <c r="Y99" s="66">
        <v>3</v>
      </c>
      <c r="Z99" s="59">
        <f t="shared" si="14"/>
        <v>1</v>
      </c>
      <c r="AA99" s="59" t="str">
        <f t="shared" si="15"/>
        <v>R</v>
      </c>
    </row>
    <row r="100" spans="1:27" ht="248" x14ac:dyDescent="0.35">
      <c r="A100" s="49">
        <f t="shared" si="16"/>
        <v>96</v>
      </c>
      <c r="B100" s="71" t="s">
        <v>843</v>
      </c>
      <c r="C100" s="86" t="s">
        <v>229</v>
      </c>
      <c r="D100" s="54" t="s">
        <v>235</v>
      </c>
      <c r="E100" s="54" t="s">
        <v>236</v>
      </c>
      <c r="F100" s="55" t="s">
        <v>682</v>
      </c>
      <c r="G100" s="55" t="s">
        <v>683</v>
      </c>
      <c r="H100" s="65" t="s">
        <v>684</v>
      </c>
      <c r="I100" s="64" t="s">
        <v>190</v>
      </c>
      <c r="J100" s="62" t="s">
        <v>685</v>
      </c>
      <c r="K100" s="65">
        <v>2</v>
      </c>
      <c r="L100" s="65">
        <v>3</v>
      </c>
      <c r="M100" s="65">
        <v>1</v>
      </c>
      <c r="N100" s="65">
        <v>2</v>
      </c>
      <c r="O100" s="66">
        <f t="shared" si="11"/>
        <v>1.9</v>
      </c>
      <c r="P100" s="65">
        <v>2</v>
      </c>
      <c r="Q100" s="65">
        <v>1</v>
      </c>
      <c r="R100" s="65">
        <v>2</v>
      </c>
      <c r="S100" s="66">
        <f t="shared" si="12"/>
        <v>1.7</v>
      </c>
      <c r="T100" s="66">
        <f t="shared" si="13"/>
        <v>3.23</v>
      </c>
      <c r="U100" s="69" t="s">
        <v>484</v>
      </c>
      <c r="V100" s="69" t="s">
        <v>669</v>
      </c>
      <c r="W100" s="76" t="s">
        <v>309</v>
      </c>
      <c r="X100" s="73"/>
      <c r="Y100" s="66">
        <v>3</v>
      </c>
      <c r="Z100" s="59">
        <f t="shared" si="14"/>
        <v>1</v>
      </c>
      <c r="AA100" s="59" t="str">
        <f t="shared" si="15"/>
        <v>R</v>
      </c>
    </row>
    <row r="101" spans="1:27" ht="139.5" x14ac:dyDescent="0.35">
      <c r="A101" s="49">
        <f t="shared" si="16"/>
        <v>97</v>
      </c>
      <c r="B101" s="71" t="s">
        <v>843</v>
      </c>
      <c r="C101" s="78" t="s">
        <v>237</v>
      </c>
      <c r="D101" s="62" t="s">
        <v>238</v>
      </c>
      <c r="E101" s="54" t="s">
        <v>239</v>
      </c>
      <c r="F101" s="55" t="s">
        <v>686</v>
      </c>
      <c r="G101" s="55" t="s">
        <v>687</v>
      </c>
      <c r="H101" s="65" t="s">
        <v>688</v>
      </c>
      <c r="I101" s="64" t="s">
        <v>190</v>
      </c>
      <c r="J101" s="62" t="s">
        <v>689</v>
      </c>
      <c r="K101" s="65">
        <v>2</v>
      </c>
      <c r="L101" s="65">
        <v>3</v>
      </c>
      <c r="M101" s="65">
        <v>2</v>
      </c>
      <c r="N101" s="65">
        <v>1</v>
      </c>
      <c r="O101" s="66">
        <f t="shared" ref="O101:O107" si="17">((K101*$K$2)+(L101*$L$2)+(M101*$M$2)+(N101*$N$2))/$O$2</f>
        <v>1.9</v>
      </c>
      <c r="P101" s="65">
        <v>1</v>
      </c>
      <c r="Q101" s="65">
        <v>1</v>
      </c>
      <c r="R101" s="65">
        <v>1</v>
      </c>
      <c r="S101" s="66">
        <f t="shared" ref="S101:S107" si="18">((P101*$P$2)+(Q101*$Q$2)+(R101*$R$2))/$S$2</f>
        <v>1</v>
      </c>
      <c r="T101" s="66">
        <f t="shared" ref="T101:T107" si="19">O101*S101</f>
        <v>1.9</v>
      </c>
      <c r="U101" s="69" t="s">
        <v>484</v>
      </c>
      <c r="V101" s="69"/>
      <c r="W101" s="69" t="s">
        <v>690</v>
      </c>
      <c r="X101" s="62" t="s">
        <v>691</v>
      </c>
      <c r="Y101" s="66">
        <v>2</v>
      </c>
      <c r="Z101" s="59">
        <f t="shared" ref="Z101:Z107" si="20">IF(T101-Y101&gt;1,T101-Y101,1)</f>
        <v>1</v>
      </c>
      <c r="AA101" s="59" t="str">
        <f t="shared" ref="AA101:AA107" si="21">IF(Z101="","",IF(Z101&gt;8,"A",IF(Z101&gt;6,"M/A",IF(Z101&gt;5,"M",IF(Z101&gt;3,"M/B",IF(Z101&gt;1,"B","R"))))))</f>
        <v>R</v>
      </c>
    </row>
    <row r="102" spans="1:27" ht="139.5" x14ac:dyDescent="0.35">
      <c r="A102" s="49">
        <f t="shared" si="16"/>
        <v>98</v>
      </c>
      <c r="B102" s="71" t="s">
        <v>861</v>
      </c>
      <c r="C102" s="78" t="s">
        <v>112</v>
      </c>
      <c r="D102" s="62" t="s">
        <v>724</v>
      </c>
      <c r="E102" s="54" t="s">
        <v>110</v>
      </c>
      <c r="F102" s="55" t="s">
        <v>666</v>
      </c>
      <c r="G102" s="55" t="s">
        <v>667</v>
      </c>
      <c r="H102" s="65" t="s">
        <v>668</v>
      </c>
      <c r="I102" s="64" t="s">
        <v>190</v>
      </c>
      <c r="J102" s="62" t="s">
        <v>675</v>
      </c>
      <c r="K102" s="65">
        <v>3</v>
      </c>
      <c r="L102" s="65">
        <v>3</v>
      </c>
      <c r="M102" s="65">
        <v>2</v>
      </c>
      <c r="N102" s="65">
        <v>1</v>
      </c>
      <c r="O102" s="66">
        <f t="shared" si="17"/>
        <v>2.1</v>
      </c>
      <c r="P102" s="65">
        <v>1</v>
      </c>
      <c r="Q102" s="65">
        <v>1</v>
      </c>
      <c r="R102" s="65">
        <v>1</v>
      </c>
      <c r="S102" s="66">
        <f t="shared" si="18"/>
        <v>1</v>
      </c>
      <c r="T102" s="66">
        <f t="shared" si="19"/>
        <v>2.1</v>
      </c>
      <c r="U102" s="69" t="s">
        <v>484</v>
      </c>
      <c r="V102" s="69" t="s">
        <v>669</v>
      </c>
      <c r="W102" s="62" t="s">
        <v>670</v>
      </c>
      <c r="X102" s="62" t="s">
        <v>671</v>
      </c>
      <c r="Y102" s="66">
        <v>2</v>
      </c>
      <c r="Z102" s="59">
        <f t="shared" si="20"/>
        <v>1</v>
      </c>
      <c r="AA102" s="59" t="str">
        <f t="shared" si="21"/>
        <v>R</v>
      </c>
    </row>
    <row r="103" spans="1:27" ht="279" x14ac:dyDescent="0.35">
      <c r="A103" s="49">
        <f t="shared" si="16"/>
        <v>99</v>
      </c>
      <c r="B103" s="71" t="s">
        <v>861</v>
      </c>
      <c r="C103" s="61" t="s">
        <v>14</v>
      </c>
      <c r="D103" s="62" t="s">
        <v>147</v>
      </c>
      <c r="E103" s="90" t="s">
        <v>218</v>
      </c>
      <c r="F103" s="55" t="s">
        <v>657</v>
      </c>
      <c r="G103" s="55" t="s">
        <v>658</v>
      </c>
      <c r="H103" s="65" t="s">
        <v>98</v>
      </c>
      <c r="I103" s="64" t="s">
        <v>534</v>
      </c>
      <c r="J103" s="69" t="s">
        <v>693</v>
      </c>
      <c r="K103" s="65">
        <v>2</v>
      </c>
      <c r="L103" s="65">
        <v>3</v>
      </c>
      <c r="M103" s="65">
        <v>1</v>
      </c>
      <c r="N103" s="65">
        <v>2</v>
      </c>
      <c r="O103" s="66">
        <f t="shared" si="17"/>
        <v>1.9</v>
      </c>
      <c r="P103" s="65">
        <v>2</v>
      </c>
      <c r="Q103" s="65">
        <v>1</v>
      </c>
      <c r="R103" s="65">
        <v>3</v>
      </c>
      <c r="S103" s="66">
        <f t="shared" si="18"/>
        <v>2</v>
      </c>
      <c r="T103" s="66">
        <f t="shared" si="19"/>
        <v>3.8</v>
      </c>
      <c r="U103" s="69" t="s">
        <v>484</v>
      </c>
      <c r="V103" s="69" t="s">
        <v>654</v>
      </c>
      <c r="W103" s="69" t="s">
        <v>655</v>
      </c>
      <c r="X103" s="69" t="s">
        <v>656</v>
      </c>
      <c r="Y103" s="66">
        <v>3</v>
      </c>
      <c r="Z103" s="59">
        <f t="shared" si="20"/>
        <v>1</v>
      </c>
      <c r="AA103" s="59" t="str">
        <f t="shared" si="21"/>
        <v>R</v>
      </c>
    </row>
    <row r="104" spans="1:27" ht="155" x14ac:dyDescent="0.35">
      <c r="A104" s="49">
        <f t="shared" si="16"/>
        <v>100</v>
      </c>
      <c r="B104" s="71" t="s">
        <v>861</v>
      </c>
      <c r="C104" s="61" t="s">
        <v>14</v>
      </c>
      <c r="D104" s="62" t="s">
        <v>147</v>
      </c>
      <c r="E104" s="90" t="s">
        <v>95</v>
      </c>
      <c r="F104" s="55" t="s">
        <v>662</v>
      </c>
      <c r="G104" s="55" t="s">
        <v>663</v>
      </c>
      <c r="H104" s="65" t="s">
        <v>294</v>
      </c>
      <c r="I104" s="64" t="s">
        <v>534</v>
      </c>
      <c r="J104" s="69" t="s">
        <v>693</v>
      </c>
      <c r="K104" s="65">
        <v>2</v>
      </c>
      <c r="L104" s="65">
        <v>3</v>
      </c>
      <c r="M104" s="65">
        <v>1</v>
      </c>
      <c r="N104" s="65">
        <v>2</v>
      </c>
      <c r="O104" s="66">
        <f t="shared" si="17"/>
        <v>1.9</v>
      </c>
      <c r="P104" s="65">
        <v>2</v>
      </c>
      <c r="Q104" s="65">
        <v>1</v>
      </c>
      <c r="R104" s="65">
        <v>3</v>
      </c>
      <c r="S104" s="66">
        <f t="shared" si="18"/>
        <v>2</v>
      </c>
      <c r="T104" s="66">
        <f t="shared" si="19"/>
        <v>3.8</v>
      </c>
      <c r="U104" s="69" t="s">
        <v>484</v>
      </c>
      <c r="V104" s="69" t="s">
        <v>664</v>
      </c>
      <c r="W104" s="69" t="s">
        <v>665</v>
      </c>
      <c r="X104" s="69" t="s">
        <v>656</v>
      </c>
      <c r="Y104" s="66">
        <v>4</v>
      </c>
      <c r="Z104" s="59">
        <f t="shared" si="20"/>
        <v>1</v>
      </c>
      <c r="AA104" s="59" t="str">
        <f t="shared" si="21"/>
        <v>R</v>
      </c>
    </row>
    <row r="105" spans="1:27" ht="93" x14ac:dyDescent="0.35">
      <c r="A105" s="49">
        <f t="shared" si="16"/>
        <v>101</v>
      </c>
      <c r="B105" s="52" t="s">
        <v>843</v>
      </c>
      <c r="C105" s="86" t="s">
        <v>112</v>
      </c>
      <c r="D105" s="54" t="s">
        <v>231</v>
      </c>
      <c r="E105" s="62" t="s">
        <v>232</v>
      </c>
      <c r="F105" s="63" t="s">
        <v>672</v>
      </c>
      <c r="G105" s="55" t="s">
        <v>673</v>
      </c>
      <c r="H105" s="57" t="s">
        <v>674</v>
      </c>
      <c r="I105" s="64" t="s">
        <v>619</v>
      </c>
      <c r="J105" s="62" t="s">
        <v>621</v>
      </c>
      <c r="K105" s="65">
        <v>2</v>
      </c>
      <c r="L105" s="65">
        <v>3</v>
      </c>
      <c r="M105" s="65">
        <v>1</v>
      </c>
      <c r="N105" s="65">
        <v>1</v>
      </c>
      <c r="O105" s="66">
        <f t="shared" si="17"/>
        <v>1.6</v>
      </c>
      <c r="P105" s="65">
        <v>1</v>
      </c>
      <c r="Q105" s="65">
        <v>1</v>
      </c>
      <c r="R105" s="65">
        <v>1</v>
      </c>
      <c r="S105" s="66">
        <f t="shared" si="18"/>
        <v>1</v>
      </c>
      <c r="T105" s="66">
        <f t="shared" si="19"/>
        <v>1.6</v>
      </c>
      <c r="U105" s="69" t="s">
        <v>484</v>
      </c>
      <c r="V105" s="69"/>
      <c r="W105" s="73"/>
      <c r="X105" s="69"/>
      <c r="Y105" s="66">
        <v>2</v>
      </c>
      <c r="Z105" s="59">
        <f t="shared" si="20"/>
        <v>1</v>
      </c>
      <c r="AA105" s="59" t="str">
        <f t="shared" si="21"/>
        <v>R</v>
      </c>
    </row>
    <row r="106" spans="1:27" ht="232.5" x14ac:dyDescent="0.35">
      <c r="A106" s="49">
        <f t="shared" si="16"/>
        <v>102</v>
      </c>
      <c r="B106" s="71" t="s">
        <v>861</v>
      </c>
      <c r="C106" s="61" t="s">
        <v>14</v>
      </c>
      <c r="D106" s="62" t="s">
        <v>15</v>
      </c>
      <c r="E106" s="62" t="s">
        <v>711</v>
      </c>
      <c r="F106" s="63" t="s">
        <v>719</v>
      </c>
      <c r="G106" s="92" t="s">
        <v>720</v>
      </c>
      <c r="H106" s="65" t="s">
        <v>721</v>
      </c>
      <c r="I106" s="64" t="s">
        <v>534</v>
      </c>
      <c r="J106" s="69" t="s">
        <v>693</v>
      </c>
      <c r="K106" s="65">
        <v>2</v>
      </c>
      <c r="L106" s="65">
        <v>3</v>
      </c>
      <c r="M106" s="65">
        <v>1</v>
      </c>
      <c r="N106" s="65">
        <v>2</v>
      </c>
      <c r="O106" s="66">
        <f t="shared" si="17"/>
        <v>1.9</v>
      </c>
      <c r="P106" s="65">
        <v>2</v>
      </c>
      <c r="Q106" s="65">
        <v>1</v>
      </c>
      <c r="R106" s="65">
        <v>3</v>
      </c>
      <c r="S106" s="66">
        <f t="shared" si="18"/>
        <v>2</v>
      </c>
      <c r="T106" s="66">
        <f t="shared" si="19"/>
        <v>3.8</v>
      </c>
      <c r="U106" s="69" t="s">
        <v>484</v>
      </c>
      <c r="V106" s="69" t="s">
        <v>661</v>
      </c>
      <c r="W106" s="69" t="s">
        <v>655</v>
      </c>
      <c r="X106" s="69" t="s">
        <v>656</v>
      </c>
      <c r="Y106" s="66">
        <v>4</v>
      </c>
      <c r="Z106" s="59">
        <f t="shared" si="20"/>
        <v>1</v>
      </c>
      <c r="AA106" s="59" t="str">
        <f t="shared" si="21"/>
        <v>R</v>
      </c>
    </row>
    <row r="107" spans="1:27" ht="155" x14ac:dyDescent="0.35">
      <c r="A107" s="49">
        <f t="shared" si="16"/>
        <v>103</v>
      </c>
      <c r="B107" s="52" t="s">
        <v>848</v>
      </c>
      <c r="C107" s="86" t="s">
        <v>262</v>
      </c>
      <c r="D107" s="54" t="s">
        <v>263</v>
      </c>
      <c r="E107" s="54" t="s">
        <v>264</v>
      </c>
      <c r="F107" s="55" t="s">
        <v>744</v>
      </c>
      <c r="G107" s="55" t="s">
        <v>745</v>
      </c>
      <c r="H107" s="93" t="s">
        <v>133</v>
      </c>
      <c r="I107" s="64" t="s">
        <v>269</v>
      </c>
      <c r="J107" s="62" t="s">
        <v>746</v>
      </c>
      <c r="K107" s="65">
        <v>2</v>
      </c>
      <c r="L107" s="65">
        <v>1</v>
      </c>
      <c r="M107" s="65">
        <v>3</v>
      </c>
      <c r="N107" s="65">
        <v>1</v>
      </c>
      <c r="O107" s="66">
        <f t="shared" si="17"/>
        <v>1.8</v>
      </c>
      <c r="P107" s="65">
        <v>1</v>
      </c>
      <c r="Q107" s="65">
        <v>1</v>
      </c>
      <c r="R107" s="65">
        <v>1</v>
      </c>
      <c r="S107" s="66">
        <f t="shared" si="18"/>
        <v>1</v>
      </c>
      <c r="T107" s="66">
        <f t="shared" si="19"/>
        <v>1.8</v>
      </c>
      <c r="U107" s="69" t="s">
        <v>270</v>
      </c>
      <c r="V107" s="62" t="s">
        <v>747</v>
      </c>
      <c r="W107" s="62" t="s">
        <v>748</v>
      </c>
      <c r="X107" s="62"/>
      <c r="Y107" s="66">
        <v>2</v>
      </c>
      <c r="Z107" s="59">
        <f t="shared" si="20"/>
        <v>1</v>
      </c>
      <c r="AA107" s="59" t="str">
        <f t="shared" si="21"/>
        <v>R</v>
      </c>
    </row>
  </sheetData>
  <autoFilter ref="A4:AA107">
    <sortState ref="A5:AA108">
      <sortCondition descending="1" ref="Z5:Z108"/>
    </sortState>
  </autoFilter>
  <mergeCells count="2">
    <mergeCell ref="B3:J3"/>
    <mergeCell ref="K3:AA3"/>
  </mergeCells>
  <pageMargins left="0.70866141732283472" right="0.70866141732283472" top="0.74803149606299213" bottom="0.74803149606299213" header="0.31496062992125984" footer="0.31496062992125984"/>
  <pageSetup paperSize="8" scale="2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opLeftCell="F1" workbookViewId="0">
      <selection activeCell="J7" sqref="J7"/>
    </sheetView>
  </sheetViews>
  <sheetFormatPr defaultColWidth="8.81640625" defaultRowHeight="14.5" x14ac:dyDescent="0.35"/>
  <cols>
    <col min="1" max="1" width="28.453125" customWidth="1"/>
    <col min="2" max="2" width="60.81640625" customWidth="1"/>
    <col min="3" max="3" width="5.26953125" customWidth="1"/>
    <col min="4" max="4" width="22.1796875" customWidth="1"/>
    <col min="5" max="5" width="104.453125" customWidth="1"/>
    <col min="6" max="6" width="8.7265625" customWidth="1"/>
    <col min="7" max="7" width="23.26953125" customWidth="1"/>
    <col min="8" max="8" width="11.81640625" customWidth="1"/>
    <col min="10" max="10" width="40.54296875" customWidth="1"/>
    <col min="11" max="11" width="10.54296875" customWidth="1"/>
    <col min="12" max="12" width="32.7265625" customWidth="1"/>
    <col min="14" max="14" width="16.54296875" customWidth="1"/>
  </cols>
  <sheetData>
    <row r="1" spans="1:14" ht="19" thickBot="1" x14ac:dyDescent="0.5">
      <c r="A1" s="101" t="s">
        <v>24</v>
      </c>
      <c r="B1" s="102"/>
      <c r="D1" s="101" t="s">
        <v>66</v>
      </c>
      <c r="E1" s="102"/>
      <c r="G1" s="101" t="s">
        <v>29</v>
      </c>
      <c r="H1" s="102"/>
      <c r="J1" s="19" t="s">
        <v>42</v>
      </c>
      <c r="K1" s="21"/>
      <c r="L1" s="105" t="s">
        <v>88</v>
      </c>
      <c r="M1" s="106"/>
      <c r="N1" s="107"/>
    </row>
    <row r="2" spans="1:14" ht="15.9" thickBot="1" x14ac:dyDescent="0.65">
      <c r="A2" s="3" t="s">
        <v>67</v>
      </c>
      <c r="B2" s="4" t="s">
        <v>45</v>
      </c>
      <c r="C2" s="5"/>
      <c r="D2" s="3" t="s">
        <v>67</v>
      </c>
      <c r="E2" s="4" t="s">
        <v>45</v>
      </c>
      <c r="G2" s="103" t="s">
        <v>87</v>
      </c>
      <c r="H2" s="104"/>
      <c r="J2" s="25" t="s">
        <v>46</v>
      </c>
      <c r="K2" s="20"/>
      <c r="L2" s="29" t="s">
        <v>43</v>
      </c>
      <c r="M2" s="1" t="s">
        <v>44</v>
      </c>
      <c r="N2" s="30" t="s">
        <v>45</v>
      </c>
    </row>
    <row r="3" spans="1:14" ht="54.75" customHeight="1" x14ac:dyDescent="0.35">
      <c r="A3" s="6" t="s">
        <v>21</v>
      </c>
      <c r="B3" s="7"/>
      <c r="D3" s="6" t="s">
        <v>25</v>
      </c>
      <c r="E3" s="7"/>
      <c r="J3" s="26" t="s">
        <v>49</v>
      </c>
      <c r="K3" s="22"/>
      <c r="L3" s="31" t="s">
        <v>760</v>
      </c>
      <c r="M3" s="2" t="s">
        <v>47</v>
      </c>
      <c r="N3" s="32" t="s">
        <v>48</v>
      </c>
    </row>
    <row r="4" spans="1:14" ht="18.75" customHeight="1" x14ac:dyDescent="0.35">
      <c r="A4" s="8">
        <v>1</v>
      </c>
      <c r="B4" s="7" t="s">
        <v>83</v>
      </c>
      <c r="D4" s="8">
        <v>1</v>
      </c>
      <c r="E4" s="7" t="s">
        <v>68</v>
      </c>
      <c r="J4" s="26" t="s">
        <v>52</v>
      </c>
      <c r="K4" s="22"/>
      <c r="L4" s="33" t="s">
        <v>761</v>
      </c>
      <c r="M4" s="2" t="s">
        <v>50</v>
      </c>
      <c r="N4" s="32" t="s">
        <v>51</v>
      </c>
    </row>
    <row r="5" spans="1:14" ht="21" customHeight="1" x14ac:dyDescent="0.35">
      <c r="A5" s="8">
        <v>2</v>
      </c>
      <c r="B5" s="9" t="s">
        <v>82</v>
      </c>
      <c r="D5" s="8">
        <v>2</v>
      </c>
      <c r="E5" s="7" t="s">
        <v>69</v>
      </c>
      <c r="J5" s="26" t="s">
        <v>55</v>
      </c>
      <c r="K5" s="22"/>
      <c r="L5" s="33" t="s">
        <v>762</v>
      </c>
      <c r="M5" s="2" t="s">
        <v>53</v>
      </c>
      <c r="N5" s="32" t="s">
        <v>54</v>
      </c>
    </row>
    <row r="6" spans="1:14" ht="21" customHeight="1" thickBot="1" x14ac:dyDescent="0.4">
      <c r="A6" s="8">
        <v>3</v>
      </c>
      <c r="B6" s="9" t="s">
        <v>70</v>
      </c>
      <c r="C6" s="10"/>
      <c r="D6" s="8">
        <v>3</v>
      </c>
      <c r="E6" s="7" t="s">
        <v>71</v>
      </c>
      <c r="J6" s="27" t="s">
        <v>58</v>
      </c>
      <c r="K6" s="23"/>
      <c r="L6" s="31" t="s">
        <v>763</v>
      </c>
      <c r="M6" s="2" t="s">
        <v>56</v>
      </c>
      <c r="N6" s="32" t="s">
        <v>57</v>
      </c>
    </row>
    <row r="7" spans="1:14" ht="21" customHeight="1" thickTop="1" thickBot="1" x14ac:dyDescent="0.4">
      <c r="A7" s="6" t="s">
        <v>72</v>
      </c>
      <c r="B7" s="7"/>
      <c r="C7" s="10"/>
      <c r="D7" s="11" t="s">
        <v>27</v>
      </c>
      <c r="E7" s="7"/>
      <c r="J7" s="28" t="s">
        <v>749</v>
      </c>
      <c r="K7" s="24"/>
      <c r="L7" s="31" t="s">
        <v>764</v>
      </c>
      <c r="M7" s="2" t="s">
        <v>59</v>
      </c>
      <c r="N7" s="32" t="s">
        <v>60</v>
      </c>
    </row>
    <row r="8" spans="1:14" ht="14.75" thickBot="1" x14ac:dyDescent="0.6">
      <c r="A8" s="8">
        <v>1</v>
      </c>
      <c r="B8" s="7" t="s">
        <v>73</v>
      </c>
      <c r="D8" s="8">
        <v>1</v>
      </c>
      <c r="E8" s="7" t="s">
        <v>74</v>
      </c>
      <c r="L8" s="34" t="s">
        <v>765</v>
      </c>
      <c r="M8" s="35" t="s">
        <v>61</v>
      </c>
      <c r="N8" s="36" t="s">
        <v>62</v>
      </c>
    </row>
    <row r="9" spans="1:14" ht="14.4" x14ac:dyDescent="0.55000000000000004">
      <c r="A9" s="8">
        <v>2</v>
      </c>
      <c r="B9" s="16" t="s">
        <v>78</v>
      </c>
      <c r="D9" s="8">
        <v>2</v>
      </c>
      <c r="E9" s="7" t="s">
        <v>75</v>
      </c>
    </row>
    <row r="10" spans="1:14" ht="14.4" x14ac:dyDescent="0.55000000000000004">
      <c r="A10" s="8">
        <v>3</v>
      </c>
      <c r="B10" s="7" t="s">
        <v>79</v>
      </c>
      <c r="C10" s="10"/>
      <c r="D10" s="8">
        <v>3</v>
      </c>
      <c r="E10" s="7" t="s">
        <v>76</v>
      </c>
    </row>
    <row r="11" spans="1:14" x14ac:dyDescent="0.35">
      <c r="A11" s="6" t="s">
        <v>22</v>
      </c>
      <c r="B11" s="7"/>
      <c r="D11" s="11" t="s">
        <v>26</v>
      </c>
      <c r="E11" s="7"/>
    </row>
    <row r="12" spans="1:14" ht="14.4" x14ac:dyDescent="0.55000000000000004">
      <c r="A12" s="8">
        <v>3</v>
      </c>
      <c r="B12" s="7" t="s">
        <v>77</v>
      </c>
      <c r="D12" s="14">
        <v>1</v>
      </c>
      <c r="E12" s="7" t="s">
        <v>84</v>
      </c>
    </row>
    <row r="13" spans="1:14" ht="14.4" x14ac:dyDescent="0.55000000000000004">
      <c r="A13" s="8">
        <v>2</v>
      </c>
      <c r="B13" s="7" t="s">
        <v>80</v>
      </c>
      <c r="D13" s="14">
        <v>2</v>
      </c>
      <c r="E13" s="7" t="s">
        <v>85</v>
      </c>
    </row>
    <row r="14" spans="1:14" ht="15" thickBot="1" x14ac:dyDescent="0.4">
      <c r="A14" s="8">
        <v>1</v>
      </c>
      <c r="B14" s="16" t="s">
        <v>81</v>
      </c>
      <c r="D14" s="15">
        <v>3</v>
      </c>
      <c r="E14" s="12" t="s">
        <v>86</v>
      </c>
    </row>
    <row r="15" spans="1:14" x14ac:dyDescent="0.35">
      <c r="A15" s="6" t="s">
        <v>23</v>
      </c>
      <c r="B15" s="7"/>
    </row>
    <row r="16" spans="1:14" x14ac:dyDescent="0.35">
      <c r="A16" s="17">
        <v>1</v>
      </c>
      <c r="B16" s="7" t="s">
        <v>63</v>
      </c>
    </row>
    <row r="17" spans="1:4" x14ac:dyDescent="0.35">
      <c r="A17" s="17">
        <v>2</v>
      </c>
      <c r="B17" s="7" t="s">
        <v>64</v>
      </c>
    </row>
    <row r="18" spans="1:4" ht="15" thickBot="1" x14ac:dyDescent="0.4">
      <c r="A18" s="18">
        <v>3</v>
      </c>
      <c r="B18" s="12" t="s">
        <v>65</v>
      </c>
    </row>
    <row r="19" spans="1:4" x14ac:dyDescent="0.35">
      <c r="D19" s="13"/>
    </row>
    <row r="24" spans="1:4" x14ac:dyDescent="0.35">
      <c r="A24" s="13"/>
    </row>
    <row r="25" spans="1:4" x14ac:dyDescent="0.35">
      <c r="A25" s="13"/>
    </row>
    <row r="27" spans="1:4" x14ac:dyDescent="0.35">
      <c r="D27" s="13"/>
    </row>
    <row r="30" spans="1:4" x14ac:dyDescent="0.35">
      <c r="D30" s="13"/>
    </row>
  </sheetData>
  <mergeCells count="5">
    <mergeCell ref="A1:B1"/>
    <mergeCell ref="D1:E1"/>
    <mergeCell ref="G1:H1"/>
    <mergeCell ref="G2:H2"/>
    <mergeCell ref="L1:N1"/>
  </mergeCells>
  <pageMargins left="0.7" right="0.7" top="0.75" bottom="0.75" header="0.3" footer="0.3"/>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22</vt:i4>
      </vt:variant>
    </vt:vector>
  </HeadingPairs>
  <TitlesOfParts>
    <vt:vector size="26" baseType="lpstr">
      <vt:lpstr>Analisi rischi anticorruzione</vt:lpstr>
      <vt:lpstr>Ranking</vt:lpstr>
      <vt:lpstr>Ranking1</vt:lpstr>
      <vt:lpstr>Guida di valutazione 190</vt:lpstr>
      <vt:lpstr>'Guida di valutazione 190'!a</vt:lpstr>
      <vt:lpstr>'Guida di valutazione 190'!complessità_processo</vt:lpstr>
      <vt:lpstr>'Guida di valutazione 190'!controlli</vt:lpstr>
      <vt:lpstr>'Guida di valutazione 190'!discrezionalità</vt:lpstr>
      <vt:lpstr>'Guida di valutazione 190'!frazio</vt:lpstr>
      <vt:lpstr>'Guida di valutazione 190'!frazionabilità_processo</vt:lpstr>
      <vt:lpstr>'Guida di valutazione 190'!impatto_economico</vt:lpstr>
      <vt:lpstr>'Guida di valutazione 190'!impatto_org_ec_imm</vt:lpstr>
      <vt:lpstr>'Guida di valutazione 190'!impatto_reputazionale</vt:lpstr>
      <vt:lpstr>'Guida di valutazione 190'!indice_complessita</vt:lpstr>
      <vt:lpstr>'Guida di valutazione 190'!indice_controlli</vt:lpstr>
      <vt:lpstr>'Guida di valutazione 190'!indice_discrezionalita</vt:lpstr>
      <vt:lpstr>'Guida di valutazione 190'!indice_frazionabilita</vt:lpstr>
      <vt:lpstr>'Guida di valutazione 190'!indice_impatto_economico</vt:lpstr>
      <vt:lpstr>'Guida di valutazione 190'!indice_impatto_org_ec_imm</vt:lpstr>
      <vt:lpstr>'Guida di valutazione 190'!indice_impatto_organizzativo</vt:lpstr>
      <vt:lpstr>'Guida di valutazione 190'!indice_impatto_reputazionale</vt:lpstr>
      <vt:lpstr>'Guida di valutazione 190'!indice_rilevanza</vt:lpstr>
      <vt:lpstr>'Guida di valutazione 190'!indice_valore</vt:lpstr>
      <vt:lpstr>'Guida di valutazione 190'!rilevanza_esterna</vt:lpstr>
      <vt:lpstr>'Guida di valutazione 190'!si</vt:lpstr>
      <vt:lpstr>'Guida di valutazione 190'!valore_economico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Enrico Ferri</cp:lastModifiedBy>
  <cp:lastPrinted>2018-12-21T08:48:16Z</cp:lastPrinted>
  <dcterms:created xsi:type="dcterms:W3CDTF">2013-10-07T21:59:24Z</dcterms:created>
  <dcterms:modified xsi:type="dcterms:W3CDTF">2019-01-30T16:54:15Z</dcterms:modified>
</cp:coreProperties>
</file>